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-fblg-rds01\Company Shared Folders\FEBELGRA NEW\Diensten\Afval Snel Weg\Documenten\Website &amp; communicaties\"/>
    </mc:Choice>
  </mc:AlternateContent>
  <xr:revisionPtr revIDLastSave="0" documentId="8_{3787224C-2E9B-45F1-8430-34DBB75ACE93}" xr6:coauthVersionLast="47" xr6:coauthVersionMax="47" xr10:uidLastSave="{00000000-0000-0000-0000-000000000000}"/>
  <bookViews>
    <workbookView xWindow="-28920" yWindow="-120" windowWidth="29040" windowHeight="15840" xr2:uid="{B8013A91-42C5-4E2A-A7EF-F65A85B86382}"/>
  </bookViews>
  <sheets>
    <sheet name="SCDD 2026 Bxl" sheetId="1" r:id="rId1"/>
  </sheets>
  <definedNames>
    <definedName name="_Hlk126140111" localSheetId="0">'SCDD 2026 Bxl'!$A$44</definedName>
    <definedName name="_Hlk126140124" localSheetId="0">'SCDD 2026 Bxl'!$A$47</definedName>
    <definedName name="_Hlk126140145" localSheetId="0">'SCDD 2026 Bxl'!$A$54</definedName>
    <definedName name="_Hlk126140175" localSheetId="0">'SCDD 2026 Bxl'!$A$56</definedName>
    <definedName name="_Hlk126140203" localSheetId="0">'SCDD 2026 Bxl'!#REF!</definedName>
    <definedName name="_Hlk126140446" localSheetId="0">'SCDD 2026 Bxl'!$A$22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78" i="1"/>
  <c r="F81" i="1"/>
  <c r="F74" i="1"/>
  <c r="F75" i="1"/>
  <c r="F73" i="1"/>
  <c r="F65" i="1"/>
  <c r="F66" i="1"/>
  <c r="F67" i="1"/>
  <c r="F68" i="1"/>
  <c r="F69" i="1"/>
  <c r="F64" i="1"/>
  <c r="F55" i="1"/>
  <c r="F56" i="1"/>
  <c r="F57" i="1"/>
  <c r="F58" i="1"/>
  <c r="F59" i="1"/>
  <c r="F60" i="1"/>
  <c r="F54" i="1"/>
  <c r="F45" i="1"/>
  <c r="F46" i="1"/>
  <c r="F47" i="1"/>
  <c r="F48" i="1"/>
  <c r="F49" i="1"/>
  <c r="F50" i="1"/>
  <c r="F44" i="1"/>
  <c r="F40" i="1"/>
  <c r="F39" i="1"/>
  <c r="F36" i="1"/>
  <c r="F35" i="1"/>
  <c r="F32" i="1"/>
  <c r="F31" i="1"/>
  <c r="F28" i="1"/>
  <c r="F25" i="1"/>
  <c r="F23" i="1"/>
  <c r="F24" i="1"/>
  <c r="F22" i="1"/>
  <c r="F5" i="1"/>
  <c r="F6" i="1"/>
  <c r="F7" i="1"/>
  <c r="F8" i="1"/>
  <c r="F9" i="1"/>
  <c r="F10" i="1"/>
  <c r="F11" i="1"/>
  <c r="F12" i="1"/>
  <c r="F13" i="1"/>
  <c r="F14" i="1"/>
  <c r="F4" i="1"/>
  <c r="G65" i="1"/>
  <c r="G35" i="1"/>
  <c r="G81" i="1"/>
  <c r="G82" i="1" s="1"/>
  <c r="G69" i="1"/>
  <c r="G68" i="1"/>
  <c r="G67" i="1"/>
  <c r="G66" i="1"/>
  <c r="G31" i="1"/>
  <c r="F17" i="1"/>
  <c r="G17" i="1" s="1"/>
  <c r="G60" i="1"/>
  <c r="G4" i="1"/>
  <c r="G5" i="1"/>
  <c r="G6" i="1"/>
  <c r="G7" i="1"/>
  <c r="G8" i="1"/>
  <c r="G9" i="1"/>
  <c r="G10" i="1"/>
  <c r="G11" i="1"/>
  <c r="G12" i="1"/>
  <c r="G13" i="1"/>
  <c r="G14" i="1"/>
  <c r="G64" i="1"/>
  <c r="G70" i="1" s="1"/>
  <c r="G78" i="1"/>
  <c r="G79" i="1" s="1"/>
  <c r="G74" i="1"/>
  <c r="G75" i="1"/>
  <c r="G73" i="1"/>
  <c r="G76" i="1" s="1"/>
  <c r="G55" i="1"/>
  <c r="G56" i="1"/>
  <c r="G57" i="1"/>
  <c r="G58" i="1"/>
  <c r="G59" i="1"/>
  <c r="G54" i="1"/>
  <c r="G61" i="1" s="1"/>
  <c r="G45" i="1"/>
  <c r="G46" i="1"/>
  <c r="G47" i="1"/>
  <c r="G48" i="1"/>
  <c r="G49" i="1"/>
  <c r="G50" i="1"/>
  <c r="G44" i="1"/>
  <c r="G51" i="1" s="1"/>
  <c r="G19" i="1"/>
  <c r="G15" i="1"/>
  <c r="G38" i="1"/>
  <c r="G39" i="1"/>
  <c r="G40" i="1"/>
  <c r="G34" i="1"/>
  <c r="G30" i="1"/>
  <c r="G27" i="1"/>
  <c r="G23" i="1"/>
  <c r="G24" i="1"/>
  <c r="G22" i="1"/>
  <c r="G41" i="1" s="1"/>
</calcChain>
</file>

<file path=xl/sharedStrings.xml><?xml version="1.0" encoding="utf-8"?>
<sst xmlns="http://schemas.openxmlformats.org/spreadsheetml/2006/main" count="182" uniqueCount="125">
  <si>
    <t>25 l bidons</t>
  </si>
  <si>
    <t>1000 l multibox IBC</t>
  </si>
  <si>
    <t xml:space="preserve">1000 l multibox </t>
  </si>
  <si>
    <t>(Geen ADR)</t>
  </si>
  <si>
    <t xml:space="preserve">EUR/kg ASW Febelgra </t>
  </si>
  <si>
    <t>Tel:</t>
  </si>
  <si>
    <t>Email:</t>
  </si>
  <si>
    <t>Nom de votre entreprise:</t>
  </si>
  <si>
    <t>Personne de contact :</t>
  </si>
  <si>
    <t>Adresse :</t>
  </si>
  <si>
    <t>Nom de votre entreprise actuelle de collecte de déchets dangeureux :</t>
  </si>
  <si>
    <t>Fonction :</t>
  </si>
  <si>
    <t xml:space="preserve">P R É P R E S S E (facturation par collecte) </t>
  </si>
  <si>
    <t>Flux de déchets</t>
  </si>
  <si>
    <t>Récipents</t>
  </si>
  <si>
    <t>Aérosols</t>
  </si>
  <si>
    <t>Film – Positif</t>
  </si>
  <si>
    <t>Révélateur</t>
  </si>
  <si>
    <t>Solvants d'imprimerie</t>
  </si>
  <si>
    <t>Sac, boîte ou conteneur grillagé</t>
  </si>
  <si>
    <t>25 l bidon</t>
  </si>
  <si>
    <t>200 l fût</t>
  </si>
  <si>
    <t>Vos quantités annuelles en tonne</t>
  </si>
  <si>
    <t>Coût d'analyse pour fixateur/révélateur/lithostar</t>
  </si>
  <si>
    <t>Coût d'affinage</t>
  </si>
  <si>
    <t>50,00 EUR par flux et par collecte</t>
  </si>
  <si>
    <t>15,00 EUR/ kg argent récupéré du fixateur</t>
  </si>
  <si>
    <t xml:space="preserve">P R E S SE + POST-P R E S S E (facturation par collecte) </t>
  </si>
  <si>
    <t>Nombre de demandes/an</t>
  </si>
  <si>
    <t>60 l bidon</t>
  </si>
  <si>
    <r>
      <t xml:space="preserve">200 l fût </t>
    </r>
    <r>
      <rPr>
        <i/>
        <sz val="9"/>
        <color theme="1"/>
        <rFont val="Euclid Circular B"/>
        <family val="2"/>
      </rPr>
      <t xml:space="preserve">ou </t>
    </r>
    <r>
      <rPr>
        <sz val="9"/>
        <color theme="1"/>
        <rFont val="Euclid Circular B"/>
        <family val="2"/>
      </rPr>
      <t>multibox IBC</t>
    </r>
  </si>
  <si>
    <t>Emballages métalliques souillés dangereux</t>
  </si>
  <si>
    <t>Emballages plastique souillés dangereux</t>
  </si>
  <si>
    <t>Rollerwash (&gt;50 % solvant, &lt;50 % eau)</t>
  </si>
  <si>
    <t>Eaux résiduaires (&gt; 50 % eau)</t>
  </si>
  <si>
    <t xml:space="preserve">25 l Bidon </t>
  </si>
  <si>
    <r>
      <t xml:space="preserve">120 – 200 l fût </t>
    </r>
    <r>
      <rPr>
        <i/>
        <sz val="9"/>
        <color theme="1"/>
        <rFont val="Euclid Circular B"/>
        <family val="2"/>
      </rPr>
      <t xml:space="preserve">ou </t>
    </r>
  </si>
  <si>
    <r>
      <t xml:space="preserve">240 l conteneur roulettes (sans ADR) </t>
    </r>
    <r>
      <rPr>
        <i/>
        <sz val="9"/>
        <color theme="1"/>
        <rFont val="Euclid Circular B"/>
        <family val="2"/>
      </rPr>
      <t xml:space="preserve">ou </t>
    </r>
  </si>
  <si>
    <r>
      <t xml:space="preserve">650 l conteneur </t>
    </r>
    <r>
      <rPr>
        <i/>
        <sz val="9"/>
        <color theme="1"/>
        <rFont val="Euclid Circular B"/>
        <family val="2"/>
      </rPr>
      <t xml:space="preserve">ou </t>
    </r>
    <r>
      <rPr>
        <sz val="9"/>
        <color theme="1"/>
        <rFont val="Euclid Circular B"/>
        <family val="2"/>
      </rPr>
      <t>palette</t>
    </r>
  </si>
  <si>
    <t>60 l fût</t>
  </si>
  <si>
    <t>240 l conteneur roulettes</t>
  </si>
  <si>
    <r>
      <t>120 – 200 l conteneur</t>
    </r>
    <r>
      <rPr>
        <i/>
        <sz val="9"/>
        <color theme="1"/>
        <rFont val="Euclid Circular B"/>
        <family val="2"/>
      </rPr>
      <t xml:space="preserve"> ou</t>
    </r>
  </si>
  <si>
    <t>650 l conteneur ou palette</t>
  </si>
  <si>
    <t xml:space="preserve">B U R E A U (facturation par collecte) </t>
  </si>
  <si>
    <t>Piles</t>
  </si>
  <si>
    <t>Lampes TL</t>
  </si>
  <si>
    <t>Cartouche d'imprimante recyclable</t>
  </si>
  <si>
    <t>Cartouche d'imprimante non recyclable</t>
  </si>
  <si>
    <t>Brun, ordinateur, moniteur (DEEE en mélange)</t>
  </si>
  <si>
    <t>Palette</t>
  </si>
  <si>
    <t>Boîtes (via BEBAT)</t>
  </si>
  <si>
    <t>Via Recupel</t>
  </si>
  <si>
    <t>Box TL cylindrique</t>
  </si>
  <si>
    <r>
      <t xml:space="preserve">Boîte </t>
    </r>
    <r>
      <rPr>
        <i/>
        <sz val="9"/>
        <color theme="1"/>
        <rFont val="Euclid Circular B"/>
        <family val="2"/>
      </rPr>
      <t xml:space="preserve">ou </t>
    </r>
    <r>
      <rPr>
        <sz val="9"/>
        <color theme="1"/>
        <rFont val="Euclid Circular B"/>
        <family val="2"/>
      </rPr>
      <t xml:space="preserve">200 l fût </t>
    </r>
  </si>
  <si>
    <r>
      <t xml:space="preserve">Boîte </t>
    </r>
    <r>
      <rPr>
        <i/>
        <sz val="9"/>
        <color theme="1"/>
        <rFont val="Euclid Circular B"/>
        <family val="2"/>
      </rPr>
      <t xml:space="preserve">ou </t>
    </r>
    <r>
      <rPr>
        <sz val="9"/>
        <color theme="1"/>
        <rFont val="Euclid Circular B"/>
        <family val="2"/>
      </rPr>
      <t>200 l fût</t>
    </r>
  </si>
  <si>
    <t>Récipients</t>
  </si>
  <si>
    <t>R É C I P I E N T S – LOCATION (facturation trimestrielle)</t>
  </si>
  <si>
    <t xml:space="preserve"> A C H A T  D E   R É C I P I E N T S (facturation par collecte) </t>
  </si>
  <si>
    <t>Vos quantités annuelles par pièce</t>
  </si>
  <si>
    <t>Moyenne (%)</t>
  </si>
  <si>
    <t>Tarif site web Febelgra-services-commercial-update chiffres-prix des plaques aluminim</t>
  </si>
  <si>
    <t>Vos quantités annuelles par collecte</t>
  </si>
  <si>
    <t>1000 l multibox – certifié UN</t>
  </si>
  <si>
    <t xml:space="preserve">1000 l multibox – non certifié UN </t>
  </si>
  <si>
    <t>F R A I S  D E  T R A N S P O R T (facturation par collecte)</t>
  </si>
  <si>
    <t>Frais de transport</t>
  </si>
  <si>
    <t>Prix par palette</t>
  </si>
  <si>
    <t>Forfait transport maximum par collecte</t>
  </si>
  <si>
    <t xml:space="preserve">Présentation infructueuse par trajet </t>
  </si>
  <si>
    <t>Temps de chargement extra &gt; 1h</t>
  </si>
  <si>
    <t>Autres coûts</t>
  </si>
  <si>
    <t xml:space="preserve">Fixateur </t>
  </si>
  <si>
    <t xml:space="preserve">Huile usagée </t>
  </si>
  <si>
    <t>Frais administratifs liés à une contatation de non-conformité lors de la collecte</t>
  </si>
  <si>
    <t>Plaques offset aluminium</t>
  </si>
  <si>
    <t xml:space="preserve">PLAQUES OFFSET ALUMINIUM (facturation par collecte) </t>
  </si>
  <si>
    <t>AUTRES RÉFERENCES , DEMANDES , REMARQUES ?</t>
  </si>
  <si>
    <t>Description</t>
  </si>
  <si>
    <t>Tarif entreprise de collecte actuelle</t>
  </si>
  <si>
    <t xml:space="preserve">* Ces prix s'entendent hors TVA de 21% et s'appliquent uniquement aux membres Febelgra ayant conclu un contrat SCDD avec Febelgra. </t>
  </si>
  <si>
    <t>*** Veuillez noter que les informations relatives aux tarifs figurant dans le présent document sont strictement confidentielles et destinées à un usage interne uniquement.</t>
  </si>
  <si>
    <t>Vos quantités annuelles</t>
  </si>
  <si>
    <t>** Ces tarifs SCDD Febelgra sont valables à partir du  01.02.2026 jusqu'au 31.01.2027 inclus.</t>
  </si>
  <si>
    <t xml:space="preserve">200 l fût </t>
  </si>
  <si>
    <t>Peintures, encres</t>
  </si>
  <si>
    <r>
      <t xml:space="preserve">Matériaux graphiques souillés avec et sans ADR  </t>
    </r>
    <r>
      <rPr>
        <sz val="9"/>
        <color theme="1"/>
        <rFont val="Aptos Narrow"/>
        <family val="2"/>
      </rPr>
      <t xml:space="preserve">→ </t>
    </r>
    <r>
      <rPr>
        <sz val="9"/>
        <color theme="1"/>
        <rFont val="Euclid Circular B"/>
        <family val="2"/>
      </rPr>
      <t>peinture encre , déchets de colle</t>
    </r>
  </si>
  <si>
    <t xml:space="preserve">60 l fût </t>
  </si>
  <si>
    <t>Eaux usées bas caloriques</t>
  </si>
  <si>
    <t>Extincteurs industriels ( uniquement ABC)</t>
  </si>
  <si>
    <t xml:space="preserve">800 l ASP </t>
  </si>
  <si>
    <t>240 l conteneur à roulettes - non certifié UN</t>
  </si>
  <si>
    <t>1150 l box à lampes  (LMP box -1900x800x750)</t>
  </si>
  <si>
    <t xml:space="preserve">25 l bidon </t>
  </si>
  <si>
    <t>60 l fût plastique bague de serrage</t>
  </si>
  <si>
    <t xml:space="preserve">200 l fût plastique à bondes </t>
  </si>
  <si>
    <t xml:space="preserve">200 l fût plastique à ouverture totale </t>
  </si>
  <si>
    <t>200 l fût métallique à bondes</t>
  </si>
  <si>
    <t xml:space="preserve">200 l fût métallique à ouverture totale </t>
  </si>
  <si>
    <t>1000 l conteneur grillagé</t>
  </si>
  <si>
    <t>240 l conteneur à roulettes aéro</t>
  </si>
  <si>
    <t>650 l plastic bac - avec ou sans couvercle</t>
  </si>
  <si>
    <t>SCDD par rapport à votre tarif  actuel (EUR)</t>
  </si>
  <si>
    <t>SCDD par rapport à votre tarif  actuel  (%)</t>
  </si>
  <si>
    <t>SCDD par rapport à votre tarif  actuel (%)</t>
  </si>
  <si>
    <t>Tarif de votre entreprise de collecte actuelle (EUR/T)</t>
  </si>
  <si>
    <t>2026 Comparaison  entre le tarif membre SCDD Febelgra (via Veolia Hazardous Waste Europe )* et votre entreprise de collecte de déchets dangereux actuelle***</t>
  </si>
  <si>
    <r>
      <rPr>
        <b/>
        <sz val="10"/>
        <color theme="1"/>
        <rFont val="Euclid Circular B"/>
        <family val="2"/>
      </rPr>
      <t xml:space="preserve">Contact </t>
    </r>
    <r>
      <rPr>
        <sz val="10"/>
        <color theme="1"/>
        <rFont val="Euclid Circular B"/>
        <family val="2"/>
      </rPr>
      <t xml:space="preserve">
Marisa Bortolin
marisa.bortolin@febelgra.be</t>
    </r>
  </si>
  <si>
    <t xml:space="preserve">   Tarif de votre entreprise de collecte actuelle  (EUR/collecte)</t>
  </si>
  <si>
    <t xml:space="preserve">   Tarif de votre entreprise de collecte actuelle (EUR/kg)</t>
  </si>
  <si>
    <t xml:space="preserve">   Tarif de votre entreprise de collecte actuelle (EUR/tonne)</t>
  </si>
  <si>
    <t>Tarif de votre entreprise de collecte actuelle (EUR/pièce/mois)</t>
  </si>
  <si>
    <t>Tarif de votre entreprise de collecte actuelle (EUR/pièce)</t>
  </si>
  <si>
    <t xml:space="preserve">   Tarif de votre entreprise de collecte actuelle ( EUR/collecte)</t>
  </si>
  <si>
    <t xml:space="preserve">     Tarif de votre entreprise de collecte actuelle (EUR/heure/collecte) </t>
  </si>
  <si>
    <t xml:space="preserve">      Tarif de votre entreprise de collecte actuelle (EUR/constatation de non-conformité) </t>
  </si>
  <si>
    <t>Tarif de votre entreprise de collecte actuelle (EUR/kg)</t>
  </si>
  <si>
    <t xml:space="preserve">Tarif SCDD Febelgra 2026 ** (EUR/tonne) </t>
  </si>
  <si>
    <t>Tarif SCDD Febelgra 2026 (EUR/tonne) **</t>
  </si>
  <si>
    <t>Tarif SCDD Febelgra 2026 (EUR/pièce/mois)  **</t>
  </si>
  <si>
    <t>Tarif SCDD Febelgra 2026 (EUR/pièce)  **</t>
  </si>
  <si>
    <t>Tarif SCDD Febelgra 2026 (EUR/collecte)  **</t>
  </si>
  <si>
    <t>Tarif SCDD Febelgra 2026 (EUR/heure/collecte)  **</t>
  </si>
  <si>
    <t>Tarif SCDD Febelgra 2026 (EUR/tonne)  **</t>
  </si>
  <si>
    <t>Tarif SCDD Febelgra 2026 (EUR/kg)   **</t>
  </si>
  <si>
    <t>Tarif SCDD Febelgra 2026 (EUR/constatation de non-conformité)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</si>
</sst>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0.00\ &quot;€/p/m&quot;"/>
    <numFmt numFmtId="166" formatCode="0.00\ &quot;€/p&quot;"/>
    <numFmt numFmtId="167" formatCode="0.00\ &quot;€/c&quot;"/>
    <numFmt numFmtId="168" formatCode="0.00\ &quot;€/h&quot;"/>
    <numFmt numFmtId="169" formatCode="0.00\ &quot;€/constatation&quot;"/>
    <numFmt numFmtId="170" formatCode="0.00\ &quot;€/t&quot;"/>
    <numFmt numFmtId="171" formatCode="0.00\ &quot;€&quot;"/>
    <numFmt numFmtId="172" formatCode="\+&quot;€&quot;\ #,##0.00;\-&quot;€&quot;\ #,##0.00;&quot;€&quot;\ 0.00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Euclid Circular B"/>
      <family val="2"/>
    </font>
    <font>
      <sz val="9"/>
      <color theme="1"/>
      <name val="Euclid Circular B"/>
      <family val="2"/>
    </font>
    <font>
      <i/>
      <sz val="9"/>
      <color theme="1"/>
      <name val="Euclid Circular B"/>
      <family val="2"/>
    </font>
    <font>
      <b/>
      <sz val="10"/>
      <color theme="1"/>
      <name val="Euclid Circular B"/>
      <family val="2"/>
    </font>
    <font>
      <sz val="10"/>
      <color theme="1"/>
      <name val="Euclid Circular B"/>
      <family val="2"/>
    </font>
    <font>
      <sz val="11"/>
      <color theme="1"/>
      <name val="Calibri"/>
      <family val="2"/>
      <scheme val="minor"/>
    </font>
    <font>
      <sz val="10"/>
      <color theme="4"/>
      <name val="Euclid Circular B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Euclid Circular B"/>
      <family val="2"/>
    </font>
    <font>
      <sz val="11"/>
      <color theme="1"/>
      <name val="Euclid Circular B"/>
      <family val="2"/>
    </font>
    <font>
      <b/>
      <sz val="14"/>
      <color theme="1"/>
      <name val="Euclid Circular B"/>
      <family val="2"/>
    </font>
    <font>
      <b/>
      <sz val="11"/>
      <color theme="1"/>
      <name val="Euclid Circular B"/>
      <family val="2"/>
    </font>
    <font>
      <sz val="9"/>
      <color theme="1"/>
      <name val="Aptos Narrow"/>
      <family val="2"/>
    </font>
    <font>
      <b/>
      <sz val="11"/>
      <color theme="5"/>
      <name val="Euclid Circular B"/>
      <family val="2"/>
    </font>
    <font>
      <b/>
      <sz val="10"/>
      <name val="Euclid Circular B"/>
      <family val="2"/>
    </font>
    <font>
      <sz val="10"/>
      <color theme="5"/>
      <name val="Aptos"/>
      <family val="2"/>
    </font>
    <font>
      <sz val="10"/>
      <color theme="5"/>
      <name val="Euclid Circular B"/>
      <family val="2"/>
    </font>
    <font>
      <b/>
      <sz val="11"/>
      <name val="Euclid Circular B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2" borderId="1" xfId="0" applyFont="1" applyFill="1" applyBorder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2" fillId="0" borderId="1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top" wrapText="1"/>
    </xf>
    <xf numFmtId="0" fontId="9" fillId="0" borderId="1" xfId="2" applyFont="1" applyBorder="1" applyAlignment="1">
      <alignment horizontal="center" vertical="top" wrapText="1"/>
    </xf>
    <xf numFmtId="0" fontId="10" fillId="0" borderId="0" xfId="0" applyFont="1"/>
    <xf numFmtId="0" fontId="7" fillId="3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1" xfId="0" applyNumberFormat="1" applyFont="1" applyBorder="1"/>
    <xf numFmtId="166" fontId="5" fillId="0" borderId="1" xfId="0" applyNumberFormat="1" applyFont="1" applyBorder="1"/>
    <xf numFmtId="167" fontId="5" fillId="0" borderId="1" xfId="0" applyNumberFormat="1" applyFont="1" applyBorder="1"/>
    <xf numFmtId="170" fontId="5" fillId="0" borderId="1" xfId="0" applyNumberFormat="1" applyFont="1" applyBorder="1"/>
    <xf numFmtId="170" fontId="5" fillId="0" borderId="14" xfId="0" applyNumberFormat="1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169" fontId="5" fillId="3" borderId="1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70" fontId="5" fillId="6" borderId="1" xfId="0" applyNumberFormat="1" applyFont="1" applyFill="1" applyBorder="1"/>
    <xf numFmtId="0" fontId="5" fillId="6" borderId="1" xfId="0" applyFont="1" applyFill="1" applyBorder="1"/>
    <xf numFmtId="169" fontId="5" fillId="6" borderId="1" xfId="0" applyNumberFormat="1" applyFont="1" applyFill="1" applyBorder="1"/>
    <xf numFmtId="168" fontId="5" fillId="6" borderId="1" xfId="0" applyNumberFormat="1" applyFont="1" applyFill="1" applyBorder="1"/>
    <xf numFmtId="167" fontId="5" fillId="6" borderId="1" xfId="0" applyNumberFormat="1" applyFont="1" applyFill="1" applyBorder="1"/>
    <xf numFmtId="166" fontId="5" fillId="6" borderId="1" xfId="0" applyNumberFormat="1" applyFont="1" applyFill="1" applyBorder="1"/>
    <xf numFmtId="165" fontId="5" fillId="6" borderId="1" xfId="0" applyNumberFormat="1" applyFont="1" applyFill="1" applyBorder="1"/>
    <xf numFmtId="172" fontId="16" fillId="3" borderId="1" xfId="0" applyNumberFormat="1" applyFont="1" applyFill="1" applyBorder="1"/>
    <xf numFmtId="164" fontId="17" fillId="0" borderId="1" xfId="1" applyNumberFormat="1" applyFont="1" applyFill="1" applyBorder="1"/>
    <xf numFmtId="171" fontId="5" fillId="6" borderId="1" xfId="0" applyNumberFormat="1" applyFont="1" applyFill="1" applyBorder="1"/>
    <xf numFmtId="0" fontId="18" fillId="4" borderId="2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/>
    <xf numFmtId="10" fontId="17" fillId="0" borderId="13" xfId="0" applyNumberFormat="1" applyFont="1" applyBorder="1" applyAlignment="1">
      <alignment wrapText="1"/>
    </xf>
    <xf numFmtId="10" fontId="17" fillId="0" borderId="14" xfId="0" applyNumberFormat="1" applyFont="1" applyBorder="1" applyAlignment="1">
      <alignment wrapText="1"/>
    </xf>
    <xf numFmtId="10" fontId="17" fillId="0" borderId="2" xfId="0" applyNumberFormat="1" applyFont="1" applyBorder="1" applyAlignment="1">
      <alignment wrapText="1"/>
    </xf>
    <xf numFmtId="10" fontId="17" fillId="0" borderId="13" xfId="0" applyNumberFormat="1" applyFont="1" applyBorder="1"/>
    <xf numFmtId="10" fontId="17" fillId="0" borderId="14" xfId="0" applyNumberFormat="1" applyFont="1" applyBorder="1"/>
    <xf numFmtId="10" fontId="17" fillId="0" borderId="2" xfId="0" applyNumberFormat="1" applyFont="1" applyBorder="1"/>
    <xf numFmtId="10" fontId="14" fillId="3" borderId="1" xfId="0" applyNumberFormat="1" applyFont="1" applyFill="1" applyBorder="1"/>
    <xf numFmtId="164" fontId="15" fillId="4" borderId="1" xfId="0" applyNumberFormat="1" applyFont="1" applyFill="1" applyBorder="1" applyAlignment="1">
      <alignment horizontal="right" vertical="center"/>
    </xf>
    <xf numFmtId="10" fontId="15" fillId="4" borderId="1" xfId="0" applyNumberFormat="1" applyFont="1" applyFill="1" applyBorder="1" applyAlignment="1">
      <alignment horizontal="right" vertical="center"/>
    </xf>
    <xf numFmtId="0" fontId="18" fillId="4" borderId="8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5" fillId="0" borderId="0" xfId="0" applyFont="1" applyAlignment="1">
      <alignment vertical="top"/>
    </xf>
    <xf numFmtId="172" fontId="17" fillId="3" borderId="1" xfId="0" applyNumberFormat="1" applyFont="1" applyFill="1" applyBorder="1"/>
    <xf numFmtId="0" fontId="15" fillId="4" borderId="25" xfId="0" applyFont="1" applyFill="1" applyBorder="1" applyAlignment="1">
      <alignment horizontal="right" vertical="center"/>
    </xf>
    <xf numFmtId="0" fontId="15" fillId="4" borderId="26" xfId="0" applyFont="1" applyFill="1" applyBorder="1" applyAlignment="1">
      <alignment horizontal="right" vertical="center"/>
    </xf>
    <xf numFmtId="0" fontId="15" fillId="4" borderId="27" xfId="0" applyFont="1" applyFill="1" applyBorder="1" applyAlignment="1">
      <alignment horizontal="right" vertical="center"/>
    </xf>
    <xf numFmtId="0" fontId="15" fillId="4" borderId="8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0" fontId="5" fillId="6" borderId="13" xfId="0" applyNumberFormat="1" applyFont="1" applyFill="1" applyBorder="1" applyAlignment="1">
      <alignment wrapText="1"/>
    </xf>
    <xf numFmtId="170" fontId="5" fillId="6" borderId="14" xfId="0" applyNumberFormat="1" applyFont="1" applyFill="1" applyBorder="1" applyAlignment="1">
      <alignment wrapText="1"/>
    </xf>
    <xf numFmtId="170" fontId="5" fillId="6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72" fontId="16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70" fontId="5" fillId="0" borderId="13" xfId="0" applyNumberFormat="1" applyFont="1" applyBorder="1" applyAlignment="1">
      <alignment wrapText="1"/>
    </xf>
    <xf numFmtId="170" fontId="5" fillId="0" borderId="14" xfId="0" applyNumberFormat="1" applyFont="1" applyBorder="1" applyAlignment="1">
      <alignment wrapText="1"/>
    </xf>
    <xf numFmtId="170" fontId="5" fillId="0" borderId="2" xfId="0" applyNumberFormat="1" applyFont="1" applyBorder="1" applyAlignment="1">
      <alignment wrapText="1"/>
    </xf>
    <xf numFmtId="0" fontId="1" fillId="4" borderId="2" xfId="0" applyFont="1" applyFill="1" applyBorder="1" applyAlignment="1">
      <alignment horizontal="left" vertical="top" wrapText="1"/>
    </xf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belgra.be/sites/default/files/2025-10/Prijzen%20-%20Aluminium%20offset%20-%20Prix.pdf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CFC0-F9EF-4CF5-911F-4EE7F181A298}">
  <dimension ref="A1:G106"/>
  <sheetViews>
    <sheetView tabSelected="1" zoomScaleNormal="100" workbookViewId="0">
      <selection activeCell="J20" sqref="J20"/>
    </sheetView>
  </sheetViews>
  <sheetFormatPr defaultRowHeight="14.4" x14ac:dyDescent="0.3"/>
  <cols>
    <col min="1" max="1" width="69" style="17" customWidth="1"/>
    <col min="2" max="2" width="25.6640625" style="17" bestFit="1" customWidth="1"/>
    <col min="3" max="3" width="44" style="17" customWidth="1"/>
    <col min="4" max="4" width="24.77734375" style="17" customWidth="1"/>
    <col min="5" max="5" width="24.6640625" style="17" customWidth="1"/>
    <col min="6" max="6" width="20.88671875" style="21" customWidth="1"/>
    <col min="7" max="7" width="20.77734375" style="17" customWidth="1"/>
    <col min="8" max="16384" width="8.88671875" style="17"/>
  </cols>
  <sheetData>
    <row r="1" spans="1:7" ht="46.8" customHeight="1" thickBot="1" x14ac:dyDescent="0.35">
      <c r="A1" s="102" t="s">
        <v>105</v>
      </c>
      <c r="B1" s="102"/>
      <c r="C1" s="102"/>
      <c r="D1" s="102"/>
      <c r="E1" s="102"/>
      <c r="F1" s="102"/>
      <c r="G1" s="102"/>
    </row>
    <row r="2" spans="1:7" ht="20.399999999999999" customHeight="1" thickBot="1" x14ac:dyDescent="0.35">
      <c r="A2" s="83" t="s">
        <v>12</v>
      </c>
      <c r="B2" s="84"/>
      <c r="C2" s="84"/>
      <c r="D2" s="84"/>
      <c r="E2" s="84"/>
      <c r="F2" s="84"/>
      <c r="G2" s="85"/>
    </row>
    <row r="3" spans="1:7" ht="43.2" x14ac:dyDescent="0.3">
      <c r="A3" s="31" t="s">
        <v>13</v>
      </c>
      <c r="B3" s="31" t="s">
        <v>14</v>
      </c>
      <c r="C3" s="31" t="s">
        <v>122</v>
      </c>
      <c r="D3" s="32" t="s">
        <v>104</v>
      </c>
      <c r="E3" s="20" t="s">
        <v>22</v>
      </c>
      <c r="F3" s="33" t="s">
        <v>101</v>
      </c>
      <c r="G3" s="33" t="s">
        <v>102</v>
      </c>
    </row>
    <row r="4" spans="1:7" ht="24" x14ac:dyDescent="0.3">
      <c r="A4" s="8" t="s">
        <v>15</v>
      </c>
      <c r="B4" s="2" t="s">
        <v>99</v>
      </c>
      <c r="C4" s="25">
        <v>1753.38</v>
      </c>
      <c r="D4" s="34">
        <v>1700</v>
      </c>
      <c r="E4" s="7"/>
      <c r="F4" s="58">
        <f>C4-D4</f>
        <v>53.380000000000109</v>
      </c>
      <c r="G4" s="42">
        <f>F4/D4</f>
        <v>3.1400000000000067E-2</v>
      </c>
    </row>
    <row r="5" spans="1:7" ht="24" x14ac:dyDescent="0.3">
      <c r="A5" s="8" t="s">
        <v>16</v>
      </c>
      <c r="B5" s="2" t="s">
        <v>19</v>
      </c>
      <c r="C5" s="25">
        <v>502.43</v>
      </c>
      <c r="D5" s="34">
        <v>0</v>
      </c>
      <c r="E5" s="7"/>
      <c r="F5" s="58">
        <f t="shared" ref="F5:F14" si="0">C5-D5</f>
        <v>502.43</v>
      </c>
      <c r="G5" s="42" t="e">
        <f t="shared" ref="G5:G14" si="1">F5/D5</f>
        <v>#DIV/0!</v>
      </c>
    </row>
    <row r="6" spans="1:7" x14ac:dyDescent="0.3">
      <c r="A6" s="8" t="s">
        <v>71</v>
      </c>
      <c r="B6" s="8" t="s">
        <v>20</v>
      </c>
      <c r="C6" s="25">
        <v>687.28</v>
      </c>
      <c r="D6" s="34">
        <v>0</v>
      </c>
      <c r="E6" s="7"/>
      <c r="F6" s="58">
        <f t="shared" si="0"/>
        <v>687.28</v>
      </c>
      <c r="G6" s="42" t="e">
        <f t="shared" si="1"/>
        <v>#DIV/0!</v>
      </c>
    </row>
    <row r="7" spans="1:7" x14ac:dyDescent="0.3">
      <c r="A7" s="8" t="s">
        <v>71</v>
      </c>
      <c r="B7" s="8" t="s">
        <v>21</v>
      </c>
      <c r="C7" s="25">
        <v>297.89999999999998</v>
      </c>
      <c r="D7" s="34">
        <v>0</v>
      </c>
      <c r="E7" s="7"/>
      <c r="F7" s="58">
        <f t="shared" si="0"/>
        <v>297.89999999999998</v>
      </c>
      <c r="G7" s="42" t="e">
        <f t="shared" si="1"/>
        <v>#DIV/0!</v>
      </c>
    </row>
    <row r="8" spans="1:7" x14ac:dyDescent="0.3">
      <c r="A8" s="8" t="s">
        <v>71</v>
      </c>
      <c r="B8" s="8" t="s">
        <v>1</v>
      </c>
      <c r="C8" s="25">
        <v>297.89999999999998</v>
      </c>
      <c r="D8" s="34">
        <v>0</v>
      </c>
      <c r="E8" s="7"/>
      <c r="F8" s="58">
        <f t="shared" si="0"/>
        <v>297.89999999999998</v>
      </c>
      <c r="G8" s="42" t="e">
        <f t="shared" si="1"/>
        <v>#DIV/0!</v>
      </c>
    </row>
    <row r="9" spans="1:7" x14ac:dyDescent="0.3">
      <c r="A9" s="8" t="s">
        <v>17</v>
      </c>
      <c r="B9" s="8" t="s">
        <v>0</v>
      </c>
      <c r="C9" s="25">
        <v>761.89</v>
      </c>
      <c r="D9" s="34">
        <v>0</v>
      </c>
      <c r="E9" s="7"/>
      <c r="F9" s="58">
        <f t="shared" si="0"/>
        <v>761.89</v>
      </c>
      <c r="G9" s="42" t="e">
        <f t="shared" si="1"/>
        <v>#DIV/0!</v>
      </c>
    </row>
    <row r="10" spans="1:7" x14ac:dyDescent="0.3">
      <c r="A10" s="8" t="s">
        <v>17</v>
      </c>
      <c r="B10" s="8" t="s">
        <v>21</v>
      </c>
      <c r="C10" s="25">
        <v>557.80999999999995</v>
      </c>
      <c r="D10" s="34">
        <v>0</v>
      </c>
      <c r="E10" s="7"/>
      <c r="F10" s="58">
        <f t="shared" si="0"/>
        <v>557.80999999999995</v>
      </c>
      <c r="G10" s="42" t="e">
        <f t="shared" si="1"/>
        <v>#DIV/0!</v>
      </c>
    </row>
    <row r="11" spans="1:7" x14ac:dyDescent="0.3">
      <c r="A11" s="8" t="s">
        <v>17</v>
      </c>
      <c r="B11" s="8" t="s">
        <v>1</v>
      </c>
      <c r="C11" s="25">
        <v>509.94</v>
      </c>
      <c r="D11" s="34">
        <v>0</v>
      </c>
      <c r="E11" s="7"/>
      <c r="F11" s="58">
        <f t="shared" si="0"/>
        <v>509.94</v>
      </c>
      <c r="G11" s="42" t="e">
        <f t="shared" si="1"/>
        <v>#DIV/0!</v>
      </c>
    </row>
    <row r="12" spans="1:7" x14ac:dyDescent="0.3">
      <c r="A12" s="8" t="s">
        <v>18</v>
      </c>
      <c r="B12" s="8" t="s">
        <v>0</v>
      </c>
      <c r="C12" s="25">
        <v>1397.29</v>
      </c>
      <c r="D12" s="34">
        <v>0</v>
      </c>
      <c r="E12" s="7"/>
      <c r="F12" s="58">
        <f t="shared" si="0"/>
        <v>1397.29</v>
      </c>
      <c r="G12" s="42" t="e">
        <f t="shared" si="1"/>
        <v>#DIV/0!</v>
      </c>
    </row>
    <row r="13" spans="1:7" x14ac:dyDescent="0.3">
      <c r="A13" s="8" t="s">
        <v>18</v>
      </c>
      <c r="B13" s="8" t="s">
        <v>21</v>
      </c>
      <c r="C13" s="25">
        <v>287.27999999999997</v>
      </c>
      <c r="D13" s="34">
        <v>0</v>
      </c>
      <c r="E13" s="7"/>
      <c r="F13" s="58">
        <f t="shared" si="0"/>
        <v>287.27999999999997</v>
      </c>
      <c r="G13" s="42" t="e">
        <f t="shared" si="1"/>
        <v>#DIV/0!</v>
      </c>
    </row>
    <row r="14" spans="1:7" x14ac:dyDescent="0.3">
      <c r="A14" s="8" t="s">
        <v>18</v>
      </c>
      <c r="B14" s="8" t="s">
        <v>2</v>
      </c>
      <c r="C14" s="25">
        <v>287.27999999999997</v>
      </c>
      <c r="D14" s="34">
        <v>0</v>
      </c>
      <c r="E14" s="7"/>
      <c r="F14" s="58">
        <f t="shared" si="0"/>
        <v>287.27999999999997</v>
      </c>
      <c r="G14" s="42" t="e">
        <f t="shared" si="1"/>
        <v>#DIV/0!</v>
      </c>
    </row>
    <row r="15" spans="1:7" x14ac:dyDescent="0.3">
      <c r="A15" s="62" t="s">
        <v>59</v>
      </c>
      <c r="B15" s="63"/>
      <c r="C15" s="63"/>
      <c r="D15" s="63"/>
      <c r="E15" s="63"/>
      <c r="F15" s="64"/>
      <c r="G15" s="45" t="e">
        <f>AVERAGE(G4:G14)</f>
        <v>#DIV/0!</v>
      </c>
    </row>
    <row r="16" spans="1:7" ht="57.6" x14ac:dyDescent="0.3">
      <c r="A16" s="112"/>
      <c r="B16" s="112"/>
      <c r="C16" s="44" t="s">
        <v>120</v>
      </c>
      <c r="D16" s="32" t="s">
        <v>107</v>
      </c>
      <c r="E16" s="20" t="s">
        <v>28</v>
      </c>
      <c r="F16" s="33" t="s">
        <v>101</v>
      </c>
      <c r="G16" s="33" t="s">
        <v>103</v>
      </c>
    </row>
    <row r="17" spans="1:7" x14ac:dyDescent="0.3">
      <c r="A17" s="8" t="s">
        <v>23</v>
      </c>
      <c r="B17" s="103" t="s">
        <v>25</v>
      </c>
      <c r="C17" s="103"/>
      <c r="D17" s="43">
        <v>0</v>
      </c>
      <c r="E17" s="7"/>
      <c r="F17" s="58">
        <f>50-D17</f>
        <v>50</v>
      </c>
      <c r="G17" s="42" t="e">
        <f t="shared" ref="G17:G19" si="2">F17/D17</f>
        <v>#DIV/0!</v>
      </c>
    </row>
    <row r="18" spans="1:7" ht="43.2" x14ac:dyDescent="0.3">
      <c r="A18" s="105"/>
      <c r="B18" s="106"/>
      <c r="C18" s="44" t="s">
        <v>123</v>
      </c>
      <c r="D18" s="32" t="s">
        <v>108</v>
      </c>
      <c r="E18" s="19"/>
      <c r="F18" s="18"/>
      <c r="G18" s="52"/>
    </row>
    <row r="19" spans="1:7" ht="33.6" customHeight="1" thickBot="1" x14ac:dyDescent="0.35">
      <c r="A19" s="8" t="s">
        <v>24</v>
      </c>
      <c r="B19" s="103" t="s">
        <v>26</v>
      </c>
      <c r="C19" s="103"/>
      <c r="D19" s="43">
        <v>0</v>
      </c>
      <c r="E19" s="7"/>
      <c r="F19" s="58">
        <f>15-D19</f>
        <v>15</v>
      </c>
      <c r="G19" s="42" t="e">
        <f t="shared" si="2"/>
        <v>#DIV/0!</v>
      </c>
    </row>
    <row r="20" spans="1:7" ht="20.399999999999999" customHeight="1" thickBot="1" x14ac:dyDescent="0.35">
      <c r="A20" s="83" t="s">
        <v>27</v>
      </c>
      <c r="B20" s="84"/>
      <c r="C20" s="84"/>
      <c r="D20" s="84"/>
      <c r="E20" s="84"/>
      <c r="F20" s="84"/>
      <c r="G20" s="85"/>
    </row>
    <row r="21" spans="1:7" ht="43.2" x14ac:dyDescent="0.3">
      <c r="A21" s="44" t="s">
        <v>13</v>
      </c>
      <c r="B21" s="44" t="s">
        <v>14</v>
      </c>
      <c r="C21" s="44" t="s">
        <v>116</v>
      </c>
      <c r="D21" s="32" t="s">
        <v>109</v>
      </c>
      <c r="E21" s="20" t="s">
        <v>22</v>
      </c>
      <c r="F21" s="33" t="s">
        <v>101</v>
      </c>
      <c r="G21" s="33" t="s">
        <v>103</v>
      </c>
    </row>
    <row r="22" spans="1:7" x14ac:dyDescent="0.3">
      <c r="A22" s="9" t="s">
        <v>72</v>
      </c>
      <c r="B22" s="8" t="s">
        <v>20</v>
      </c>
      <c r="C22" s="25">
        <v>564.25</v>
      </c>
      <c r="D22" s="34">
        <v>0</v>
      </c>
      <c r="E22" s="19"/>
      <c r="F22" s="41">
        <f>C22-D22</f>
        <v>564.25</v>
      </c>
      <c r="G22" s="42" t="e">
        <f>F22/D22</f>
        <v>#DIV/0!</v>
      </c>
    </row>
    <row r="23" spans="1:7" x14ac:dyDescent="0.3">
      <c r="A23" s="9" t="s">
        <v>72</v>
      </c>
      <c r="B23" s="8" t="s">
        <v>29</v>
      </c>
      <c r="C23" s="25">
        <v>233.2</v>
      </c>
      <c r="D23" s="34">
        <v>0</v>
      </c>
      <c r="E23" s="19"/>
      <c r="F23" s="41">
        <f t="shared" ref="F23:F24" si="3">C23-D23</f>
        <v>233.2</v>
      </c>
      <c r="G23" s="42" t="e">
        <f t="shared" ref="G23:G40" si="4">F23/D23</f>
        <v>#DIV/0!</v>
      </c>
    </row>
    <row r="24" spans="1:7" x14ac:dyDescent="0.3">
      <c r="A24" s="9" t="s">
        <v>72</v>
      </c>
      <c r="B24" s="14" t="s">
        <v>83</v>
      </c>
      <c r="C24" s="25">
        <v>233.2</v>
      </c>
      <c r="D24" s="34">
        <v>0</v>
      </c>
      <c r="E24" s="19"/>
      <c r="F24" s="41">
        <f t="shared" si="3"/>
        <v>233.2</v>
      </c>
      <c r="G24" s="42" t="e">
        <f t="shared" si="4"/>
        <v>#DIV/0!</v>
      </c>
    </row>
    <row r="25" spans="1:7" x14ac:dyDescent="0.3">
      <c r="A25" s="104" t="s">
        <v>31</v>
      </c>
      <c r="B25" s="2" t="s">
        <v>36</v>
      </c>
      <c r="C25" s="109">
        <v>923.99</v>
      </c>
      <c r="D25" s="89">
        <v>0</v>
      </c>
      <c r="E25" s="97"/>
      <c r="F25" s="96">
        <f>C25-D25</f>
        <v>923.99</v>
      </c>
      <c r="G25" s="46"/>
    </row>
    <row r="26" spans="1:7" ht="24" x14ac:dyDescent="0.3">
      <c r="A26" s="104"/>
      <c r="B26" s="2" t="s">
        <v>37</v>
      </c>
      <c r="C26" s="110"/>
      <c r="D26" s="90"/>
      <c r="E26" s="97"/>
      <c r="F26" s="96"/>
      <c r="G26" s="47"/>
    </row>
    <row r="27" spans="1:7" x14ac:dyDescent="0.3">
      <c r="A27" s="104"/>
      <c r="B27" s="2" t="s">
        <v>38</v>
      </c>
      <c r="C27" s="111"/>
      <c r="D27" s="91"/>
      <c r="E27" s="97"/>
      <c r="F27" s="96"/>
      <c r="G27" s="48" t="e">
        <f>F25/D25</f>
        <v>#DIV/0!</v>
      </c>
    </row>
    <row r="28" spans="1:7" x14ac:dyDescent="0.3">
      <c r="A28" s="104" t="s">
        <v>32</v>
      </c>
      <c r="B28" s="2" t="s">
        <v>36</v>
      </c>
      <c r="C28" s="109">
        <v>1055.42</v>
      </c>
      <c r="D28" s="89">
        <v>0</v>
      </c>
      <c r="E28" s="98"/>
      <c r="F28" s="96">
        <f>C28-D28</f>
        <v>1055.42</v>
      </c>
      <c r="G28" s="46"/>
    </row>
    <row r="29" spans="1:7" ht="24" x14ac:dyDescent="0.3">
      <c r="A29" s="104"/>
      <c r="B29" s="2" t="s">
        <v>37</v>
      </c>
      <c r="C29" s="110"/>
      <c r="D29" s="90"/>
      <c r="E29" s="98"/>
      <c r="F29" s="96"/>
      <c r="G29" s="47"/>
    </row>
    <row r="30" spans="1:7" x14ac:dyDescent="0.3">
      <c r="A30" s="104"/>
      <c r="B30" s="2" t="s">
        <v>38</v>
      </c>
      <c r="C30" s="111"/>
      <c r="D30" s="91"/>
      <c r="E30" s="98"/>
      <c r="F30" s="96"/>
      <c r="G30" s="48" t="e">
        <f>F28/D28</f>
        <v>#DIV/0!</v>
      </c>
    </row>
    <row r="31" spans="1:7" x14ac:dyDescent="0.3">
      <c r="A31" s="9" t="s">
        <v>84</v>
      </c>
      <c r="B31" s="2" t="s">
        <v>39</v>
      </c>
      <c r="C31" s="25">
        <v>895.32</v>
      </c>
      <c r="D31" s="34">
        <v>0</v>
      </c>
      <c r="E31" s="10"/>
      <c r="F31" s="41">
        <f>C31-D31</f>
        <v>895.32</v>
      </c>
      <c r="G31" s="42" t="e">
        <f t="shared" si="4"/>
        <v>#DIV/0!</v>
      </c>
    </row>
    <row r="32" spans="1:7" x14ac:dyDescent="0.3">
      <c r="A32" s="104" t="s">
        <v>85</v>
      </c>
      <c r="B32" s="2" t="s">
        <v>41</v>
      </c>
      <c r="C32" s="109">
        <v>903.23</v>
      </c>
      <c r="D32" s="89">
        <v>0</v>
      </c>
      <c r="E32" s="98"/>
      <c r="F32" s="96">
        <f>C32-D32</f>
        <v>903.23</v>
      </c>
      <c r="G32" s="46"/>
    </row>
    <row r="33" spans="1:7" x14ac:dyDescent="0.3">
      <c r="A33" s="104" t="s">
        <v>3</v>
      </c>
      <c r="B33" s="2" t="s">
        <v>40</v>
      </c>
      <c r="C33" s="110"/>
      <c r="D33" s="90"/>
      <c r="E33" s="98"/>
      <c r="F33" s="96"/>
      <c r="G33" s="47"/>
    </row>
    <row r="34" spans="1:7" x14ac:dyDescent="0.3">
      <c r="A34" s="104"/>
      <c r="B34" s="2" t="s">
        <v>42</v>
      </c>
      <c r="C34" s="111"/>
      <c r="D34" s="91"/>
      <c r="E34" s="98"/>
      <c r="F34" s="96"/>
      <c r="G34" s="48" t="e">
        <f>F32/D32</f>
        <v>#DIV/0!</v>
      </c>
    </row>
    <row r="35" spans="1:7" x14ac:dyDescent="0.3">
      <c r="A35" s="27" t="s">
        <v>33</v>
      </c>
      <c r="B35" s="15" t="s">
        <v>35</v>
      </c>
      <c r="C35" s="26">
        <v>792.63</v>
      </c>
      <c r="D35" s="34">
        <v>0</v>
      </c>
      <c r="E35" s="30"/>
      <c r="F35" s="41">
        <f>C35-D35</f>
        <v>792.63</v>
      </c>
      <c r="G35" s="47" t="e">
        <f>F35/D35</f>
        <v>#DIV/0!</v>
      </c>
    </row>
    <row r="36" spans="1:7" x14ac:dyDescent="0.3">
      <c r="A36" s="86" t="s">
        <v>33</v>
      </c>
      <c r="B36" s="15" t="s">
        <v>86</v>
      </c>
      <c r="C36" s="109">
        <v>617.41999999999996</v>
      </c>
      <c r="D36" s="89">
        <v>0</v>
      </c>
      <c r="E36" s="99"/>
      <c r="F36" s="96">
        <f>C36-D36</f>
        <v>617.41999999999996</v>
      </c>
      <c r="G36" s="49"/>
    </row>
    <row r="37" spans="1:7" x14ac:dyDescent="0.3">
      <c r="A37" s="87"/>
      <c r="B37" s="15" t="s">
        <v>21</v>
      </c>
      <c r="C37" s="110"/>
      <c r="D37" s="90"/>
      <c r="E37" s="100"/>
      <c r="F37" s="96"/>
      <c r="G37" s="50"/>
    </row>
    <row r="38" spans="1:7" x14ac:dyDescent="0.3">
      <c r="A38" s="88"/>
      <c r="B38" s="15" t="s">
        <v>1</v>
      </c>
      <c r="C38" s="111"/>
      <c r="D38" s="91"/>
      <c r="E38" s="101"/>
      <c r="F38" s="96"/>
      <c r="G38" s="51" t="e">
        <f>F36/D36</f>
        <v>#DIV/0!</v>
      </c>
    </row>
    <row r="39" spans="1:7" x14ac:dyDescent="0.3">
      <c r="A39" s="9" t="s">
        <v>87</v>
      </c>
      <c r="B39" s="8" t="s">
        <v>20</v>
      </c>
      <c r="C39" s="25">
        <v>912.57</v>
      </c>
      <c r="D39" s="34">
        <v>0</v>
      </c>
      <c r="E39" s="7"/>
      <c r="F39" s="41">
        <f>C39-D39</f>
        <v>912.57</v>
      </c>
      <c r="G39" s="42" t="e">
        <f t="shared" si="4"/>
        <v>#DIV/0!</v>
      </c>
    </row>
    <row r="40" spans="1:7" x14ac:dyDescent="0.3">
      <c r="A40" s="9" t="s">
        <v>34</v>
      </c>
      <c r="B40" s="14" t="s">
        <v>30</v>
      </c>
      <c r="C40" s="25">
        <v>617.41999999999996</v>
      </c>
      <c r="D40" s="34">
        <v>0</v>
      </c>
      <c r="E40" s="7"/>
      <c r="F40" s="41">
        <f>C40-D40</f>
        <v>617.41999999999996</v>
      </c>
      <c r="G40" s="42" t="e">
        <f t="shared" si="4"/>
        <v>#DIV/0!</v>
      </c>
    </row>
    <row r="41" spans="1:7" ht="15" thickBot="1" x14ac:dyDescent="0.35">
      <c r="A41" s="59" t="s">
        <v>59</v>
      </c>
      <c r="B41" s="60"/>
      <c r="C41" s="60"/>
      <c r="D41" s="60"/>
      <c r="E41" s="60"/>
      <c r="F41" s="61"/>
      <c r="G41" s="45" t="e">
        <f>AVERAGE(G22:G40)</f>
        <v>#DIV/0!</v>
      </c>
    </row>
    <row r="42" spans="1:7" ht="20.399999999999999" customHeight="1" thickBot="1" x14ac:dyDescent="0.35">
      <c r="A42" s="83" t="s">
        <v>43</v>
      </c>
      <c r="B42" s="84"/>
      <c r="C42" s="84"/>
      <c r="D42" s="84"/>
      <c r="E42" s="84"/>
      <c r="F42" s="84"/>
      <c r="G42" s="85"/>
    </row>
    <row r="43" spans="1:7" ht="43.2" x14ac:dyDescent="0.3">
      <c r="A43" s="44" t="s">
        <v>13</v>
      </c>
      <c r="B43" s="44" t="s">
        <v>14</v>
      </c>
      <c r="C43" s="44" t="s">
        <v>117</v>
      </c>
      <c r="D43" s="32" t="s">
        <v>109</v>
      </c>
      <c r="E43" s="20" t="s">
        <v>22</v>
      </c>
      <c r="F43" s="33" t="s">
        <v>101</v>
      </c>
      <c r="G43" s="33" t="s">
        <v>103</v>
      </c>
    </row>
    <row r="44" spans="1:7" x14ac:dyDescent="0.3">
      <c r="A44" s="8" t="s">
        <v>44</v>
      </c>
      <c r="B44" s="8" t="s">
        <v>50</v>
      </c>
      <c r="C44" s="25">
        <v>0</v>
      </c>
      <c r="D44" s="34">
        <v>0</v>
      </c>
      <c r="E44" s="7"/>
      <c r="F44" s="41">
        <f>C44-D44</f>
        <v>0</v>
      </c>
      <c r="G44" s="42" t="e">
        <f t="shared" ref="G44:G50" si="5">F44/D44</f>
        <v>#DIV/0!</v>
      </c>
    </row>
    <row r="45" spans="1:7" x14ac:dyDescent="0.3">
      <c r="A45" s="8" t="s">
        <v>45</v>
      </c>
      <c r="B45" s="8" t="s">
        <v>51</v>
      </c>
      <c r="C45" s="25">
        <v>0</v>
      </c>
      <c r="D45" s="34">
        <v>0</v>
      </c>
      <c r="E45" s="7"/>
      <c r="F45" s="41">
        <f t="shared" ref="F45:F50" si="6">C45-D45</f>
        <v>0</v>
      </c>
      <c r="G45" s="42" t="e">
        <f t="shared" si="5"/>
        <v>#DIV/0!</v>
      </c>
    </row>
    <row r="46" spans="1:7" x14ac:dyDescent="0.3">
      <c r="A46" s="8" t="s">
        <v>45</v>
      </c>
      <c r="B46" s="8" t="s">
        <v>52</v>
      </c>
      <c r="C46" s="25">
        <v>448</v>
      </c>
      <c r="D46" s="34">
        <v>0</v>
      </c>
      <c r="E46" s="7"/>
      <c r="F46" s="41">
        <f t="shared" si="6"/>
        <v>448</v>
      </c>
      <c r="G46" s="42" t="e">
        <f t="shared" si="5"/>
        <v>#DIV/0!</v>
      </c>
    </row>
    <row r="47" spans="1:7" x14ac:dyDescent="0.3">
      <c r="A47" s="8" t="s">
        <v>46</v>
      </c>
      <c r="B47" s="8" t="s">
        <v>53</v>
      </c>
      <c r="C47" s="25">
        <v>0</v>
      </c>
      <c r="D47" s="34">
        <v>0</v>
      </c>
      <c r="E47" s="7"/>
      <c r="F47" s="41">
        <f t="shared" si="6"/>
        <v>0</v>
      </c>
      <c r="G47" s="42" t="e">
        <f t="shared" si="5"/>
        <v>#DIV/0!</v>
      </c>
    </row>
    <row r="48" spans="1:7" x14ac:dyDescent="0.3">
      <c r="A48" s="8" t="s">
        <v>47</v>
      </c>
      <c r="B48" s="8" t="s">
        <v>54</v>
      </c>
      <c r="C48" s="25">
        <v>903.23</v>
      </c>
      <c r="D48" s="34">
        <v>0</v>
      </c>
      <c r="E48" s="7"/>
      <c r="F48" s="41">
        <f t="shared" si="6"/>
        <v>903.23</v>
      </c>
      <c r="G48" s="42" t="e">
        <f t="shared" si="5"/>
        <v>#DIV/0!</v>
      </c>
    </row>
    <row r="49" spans="1:7" x14ac:dyDescent="0.3">
      <c r="A49" s="8" t="s">
        <v>48</v>
      </c>
      <c r="B49" s="8" t="s">
        <v>49</v>
      </c>
      <c r="C49" s="25">
        <v>190.94</v>
      </c>
      <c r="D49" s="34">
        <v>0</v>
      </c>
      <c r="E49" s="7"/>
      <c r="F49" s="41">
        <f t="shared" si="6"/>
        <v>190.94</v>
      </c>
      <c r="G49" s="42" t="e">
        <f t="shared" si="5"/>
        <v>#DIV/0!</v>
      </c>
    </row>
    <row r="50" spans="1:7" ht="14.4" customHeight="1" x14ac:dyDescent="0.3">
      <c r="A50" s="8" t="s">
        <v>88</v>
      </c>
      <c r="B50" s="8" t="s">
        <v>49</v>
      </c>
      <c r="C50" s="25">
        <v>1110.72</v>
      </c>
      <c r="D50" s="34">
        <v>0</v>
      </c>
      <c r="E50" s="7"/>
      <c r="F50" s="41">
        <f t="shared" si="6"/>
        <v>1110.72</v>
      </c>
      <c r="G50" s="42" t="e">
        <f t="shared" si="5"/>
        <v>#DIV/0!</v>
      </c>
    </row>
    <row r="51" spans="1:7" ht="15" thickBot="1" x14ac:dyDescent="0.35">
      <c r="A51" s="59" t="s">
        <v>59</v>
      </c>
      <c r="B51" s="60"/>
      <c r="C51" s="60"/>
      <c r="D51" s="60"/>
      <c r="E51" s="60"/>
      <c r="F51" s="61"/>
      <c r="G51" s="45" t="e">
        <f>AVERAGE(G44:G50)</f>
        <v>#DIV/0!</v>
      </c>
    </row>
    <row r="52" spans="1:7" ht="20.399999999999999" customHeight="1" thickBot="1" x14ac:dyDescent="0.35">
      <c r="A52" s="83" t="s">
        <v>56</v>
      </c>
      <c r="B52" s="84"/>
      <c r="C52" s="84"/>
      <c r="D52" s="84"/>
      <c r="E52" s="84"/>
      <c r="F52" s="84"/>
      <c r="G52" s="85"/>
    </row>
    <row r="53" spans="1:7" ht="57.6" x14ac:dyDescent="0.3">
      <c r="A53" s="107" t="s">
        <v>55</v>
      </c>
      <c r="B53" s="108"/>
      <c r="C53" s="44" t="s">
        <v>118</v>
      </c>
      <c r="D53" s="32" t="s">
        <v>110</v>
      </c>
      <c r="E53" s="20" t="s">
        <v>58</v>
      </c>
      <c r="F53" s="33" t="s">
        <v>101</v>
      </c>
      <c r="G53" s="33" t="s">
        <v>103</v>
      </c>
    </row>
    <row r="54" spans="1:7" x14ac:dyDescent="0.3">
      <c r="A54" s="82" t="s">
        <v>98</v>
      </c>
      <c r="B54" s="82"/>
      <c r="C54" s="22">
        <v>10</v>
      </c>
      <c r="D54" s="40">
        <v>0</v>
      </c>
      <c r="E54" s="7"/>
      <c r="F54" s="41">
        <f>C54-D54</f>
        <v>10</v>
      </c>
      <c r="G54" s="42" t="e">
        <f t="shared" ref="G54:G60" si="7">F54/D54</f>
        <v>#DIV/0!</v>
      </c>
    </row>
    <row r="55" spans="1:7" x14ac:dyDescent="0.3">
      <c r="A55" s="80" t="s">
        <v>62</v>
      </c>
      <c r="B55" s="81"/>
      <c r="C55" s="22">
        <v>8.4</v>
      </c>
      <c r="D55" s="40">
        <v>0</v>
      </c>
      <c r="E55" s="7"/>
      <c r="F55" s="41">
        <f t="shared" ref="F55:F60" si="8">C55-D55</f>
        <v>8.4</v>
      </c>
      <c r="G55" s="42" t="e">
        <f t="shared" si="7"/>
        <v>#DIV/0!</v>
      </c>
    </row>
    <row r="56" spans="1:7" x14ac:dyDescent="0.3">
      <c r="A56" s="80" t="s">
        <v>63</v>
      </c>
      <c r="B56" s="81"/>
      <c r="C56" s="22">
        <v>8.4</v>
      </c>
      <c r="D56" s="40">
        <v>0</v>
      </c>
      <c r="E56" s="7"/>
      <c r="F56" s="41">
        <f t="shared" si="8"/>
        <v>8.4</v>
      </c>
      <c r="G56" s="42" t="e">
        <f t="shared" si="7"/>
        <v>#DIV/0!</v>
      </c>
    </row>
    <row r="57" spans="1:7" x14ac:dyDescent="0.3">
      <c r="A57" s="80" t="s">
        <v>89</v>
      </c>
      <c r="B57" s="81"/>
      <c r="C57" s="22">
        <v>23</v>
      </c>
      <c r="D57" s="40">
        <v>0</v>
      </c>
      <c r="E57" s="7"/>
      <c r="F57" s="41">
        <f t="shared" si="8"/>
        <v>23</v>
      </c>
      <c r="G57" s="42" t="e">
        <f t="shared" si="7"/>
        <v>#DIV/0!</v>
      </c>
    </row>
    <row r="58" spans="1:7" x14ac:dyDescent="0.3">
      <c r="A58" s="80" t="s">
        <v>100</v>
      </c>
      <c r="B58" s="81"/>
      <c r="C58" s="22">
        <v>7.45</v>
      </c>
      <c r="D58" s="40">
        <v>0</v>
      </c>
      <c r="E58" s="7"/>
      <c r="F58" s="41">
        <f t="shared" si="8"/>
        <v>7.45</v>
      </c>
      <c r="G58" s="42" t="e">
        <f t="shared" si="7"/>
        <v>#DIV/0!</v>
      </c>
    </row>
    <row r="59" spans="1:7" x14ac:dyDescent="0.3">
      <c r="A59" s="80" t="s">
        <v>90</v>
      </c>
      <c r="B59" s="81"/>
      <c r="C59" s="22">
        <v>2.6</v>
      </c>
      <c r="D59" s="40">
        <v>0</v>
      </c>
      <c r="E59" s="7"/>
      <c r="F59" s="41">
        <f t="shared" si="8"/>
        <v>2.6</v>
      </c>
      <c r="G59" s="42" t="e">
        <f t="shared" si="7"/>
        <v>#DIV/0!</v>
      </c>
    </row>
    <row r="60" spans="1:7" x14ac:dyDescent="0.3">
      <c r="A60" s="80" t="s">
        <v>91</v>
      </c>
      <c r="B60" s="81"/>
      <c r="C60" s="22">
        <v>18</v>
      </c>
      <c r="D60" s="40">
        <v>0</v>
      </c>
      <c r="E60" s="7"/>
      <c r="F60" s="41">
        <f t="shared" si="8"/>
        <v>18</v>
      </c>
      <c r="G60" s="42" t="e">
        <f t="shared" si="7"/>
        <v>#DIV/0!</v>
      </c>
    </row>
    <row r="61" spans="1:7" ht="15" thickBot="1" x14ac:dyDescent="0.35">
      <c r="A61" s="59" t="s">
        <v>59</v>
      </c>
      <c r="B61" s="60"/>
      <c r="C61" s="60"/>
      <c r="D61" s="60"/>
      <c r="E61" s="60"/>
      <c r="F61" s="61"/>
      <c r="G61" s="45" t="e">
        <f>AVERAGE(G54:G60)</f>
        <v>#DIV/0!</v>
      </c>
    </row>
    <row r="62" spans="1:7" ht="22.8" customHeight="1" thickBot="1" x14ac:dyDescent="0.35">
      <c r="A62" s="83" t="s">
        <v>57</v>
      </c>
      <c r="B62" s="84"/>
      <c r="C62" s="84"/>
      <c r="D62" s="84"/>
      <c r="E62" s="84"/>
      <c r="F62" s="84"/>
      <c r="G62" s="85"/>
    </row>
    <row r="63" spans="1:7" ht="41.4" customHeight="1" x14ac:dyDescent="0.3">
      <c r="A63" s="107" t="s">
        <v>55</v>
      </c>
      <c r="B63" s="108"/>
      <c r="C63" s="44" t="s">
        <v>119</v>
      </c>
      <c r="D63" s="32" t="s">
        <v>111</v>
      </c>
      <c r="E63" s="20" t="s">
        <v>58</v>
      </c>
      <c r="F63" s="33" t="s">
        <v>101</v>
      </c>
      <c r="G63" s="33" t="s">
        <v>103</v>
      </c>
    </row>
    <row r="64" spans="1:7" x14ac:dyDescent="0.3">
      <c r="A64" s="82" t="s">
        <v>92</v>
      </c>
      <c r="B64" s="82"/>
      <c r="C64" s="23">
        <v>6.96</v>
      </c>
      <c r="D64" s="39">
        <v>0</v>
      </c>
      <c r="E64" s="7"/>
      <c r="F64" s="41">
        <f>C64-D64</f>
        <v>6.96</v>
      </c>
      <c r="G64" s="42" t="e">
        <f t="shared" ref="G64:G69" si="9">F64/D64</f>
        <v>#DIV/0!</v>
      </c>
    </row>
    <row r="65" spans="1:7" x14ac:dyDescent="0.3">
      <c r="A65" s="2" t="s">
        <v>93</v>
      </c>
      <c r="B65" s="2"/>
      <c r="C65" s="23">
        <v>14</v>
      </c>
      <c r="D65" s="39">
        <v>0</v>
      </c>
      <c r="E65" s="7"/>
      <c r="F65" s="41">
        <f t="shared" ref="F65:F69" si="10">C65-D65</f>
        <v>14</v>
      </c>
      <c r="G65" s="42" t="e">
        <f t="shared" si="9"/>
        <v>#DIV/0!</v>
      </c>
    </row>
    <row r="66" spans="1:7" ht="15" customHeight="1" x14ac:dyDescent="0.3">
      <c r="A66" s="82" t="s">
        <v>94</v>
      </c>
      <c r="B66" s="82"/>
      <c r="C66" s="23">
        <v>29.4</v>
      </c>
      <c r="D66" s="39">
        <v>0</v>
      </c>
      <c r="E66" s="7"/>
      <c r="F66" s="41">
        <f t="shared" si="10"/>
        <v>29.4</v>
      </c>
      <c r="G66" s="42" t="e">
        <f t="shared" si="9"/>
        <v>#DIV/0!</v>
      </c>
    </row>
    <row r="67" spans="1:7" ht="15" customHeight="1" x14ac:dyDescent="0.3">
      <c r="A67" s="82" t="s">
        <v>95</v>
      </c>
      <c r="B67" s="82"/>
      <c r="C67" s="23">
        <v>29.4</v>
      </c>
      <c r="D67" s="39">
        <v>0</v>
      </c>
      <c r="E67" s="7"/>
      <c r="F67" s="41">
        <f t="shared" si="10"/>
        <v>29.4</v>
      </c>
      <c r="G67" s="42" t="e">
        <f t="shared" si="9"/>
        <v>#DIV/0!</v>
      </c>
    </row>
    <row r="68" spans="1:7" ht="15" customHeight="1" x14ac:dyDescent="0.3">
      <c r="A68" s="82" t="s">
        <v>96</v>
      </c>
      <c r="B68" s="82"/>
      <c r="C68" s="23">
        <v>29.4</v>
      </c>
      <c r="D68" s="39">
        <v>0</v>
      </c>
      <c r="E68" s="7"/>
      <c r="F68" s="41">
        <f t="shared" si="10"/>
        <v>29.4</v>
      </c>
      <c r="G68" s="42" t="e">
        <f t="shared" si="9"/>
        <v>#DIV/0!</v>
      </c>
    </row>
    <row r="69" spans="1:7" ht="14.4" customHeight="1" x14ac:dyDescent="0.3">
      <c r="A69" s="82" t="s">
        <v>97</v>
      </c>
      <c r="B69" s="82"/>
      <c r="C69" s="23">
        <v>29.4</v>
      </c>
      <c r="D69" s="39">
        <v>0</v>
      </c>
      <c r="E69" s="7"/>
      <c r="F69" s="41">
        <f t="shared" si="10"/>
        <v>29.4</v>
      </c>
      <c r="G69" s="42" t="e">
        <f t="shared" si="9"/>
        <v>#DIV/0!</v>
      </c>
    </row>
    <row r="70" spans="1:7" ht="15" thickBot="1" x14ac:dyDescent="0.35">
      <c r="A70" s="59" t="s">
        <v>59</v>
      </c>
      <c r="B70" s="60"/>
      <c r="C70" s="60"/>
      <c r="D70" s="60"/>
      <c r="E70" s="60"/>
      <c r="F70" s="61"/>
      <c r="G70" s="45" t="e">
        <f>AVERAGE(G64:G69)</f>
        <v>#DIV/0!</v>
      </c>
    </row>
    <row r="71" spans="1:7" ht="20.399999999999999" customHeight="1" thickBot="1" x14ac:dyDescent="0.35">
      <c r="A71" s="83" t="s">
        <v>64</v>
      </c>
      <c r="B71" s="84"/>
      <c r="C71" s="84"/>
      <c r="D71" s="84"/>
      <c r="E71" s="84"/>
      <c r="F71" s="84"/>
      <c r="G71" s="85"/>
    </row>
    <row r="72" spans="1:7" ht="57.6" x14ac:dyDescent="0.3">
      <c r="A72" s="107" t="s">
        <v>65</v>
      </c>
      <c r="B72" s="108"/>
      <c r="C72" s="44" t="s">
        <v>120</v>
      </c>
      <c r="D72" s="32" t="s">
        <v>112</v>
      </c>
      <c r="E72" s="20" t="s">
        <v>61</v>
      </c>
      <c r="F72" s="33" t="s">
        <v>101</v>
      </c>
      <c r="G72" s="33" t="s">
        <v>103</v>
      </c>
    </row>
    <row r="73" spans="1:7" x14ac:dyDescent="0.3">
      <c r="A73" s="82" t="s">
        <v>66</v>
      </c>
      <c r="B73" s="82"/>
      <c r="C73" s="24">
        <v>54.39</v>
      </c>
      <c r="D73" s="38">
        <v>0</v>
      </c>
      <c r="E73" s="7"/>
      <c r="F73" s="41">
        <f>C73-D73</f>
        <v>54.39</v>
      </c>
      <c r="G73" s="42" t="e">
        <f t="shared" ref="G73:G75" si="11">F73/D73</f>
        <v>#DIV/0!</v>
      </c>
    </row>
    <row r="74" spans="1:7" x14ac:dyDescent="0.3">
      <c r="A74" s="82" t="s">
        <v>67</v>
      </c>
      <c r="B74" s="82"/>
      <c r="C74" s="24">
        <v>394.4</v>
      </c>
      <c r="D74" s="38">
        <v>0</v>
      </c>
      <c r="E74" s="7"/>
      <c r="F74" s="41">
        <f t="shared" ref="F74:F75" si="12">C74-D74</f>
        <v>394.4</v>
      </c>
      <c r="G74" s="42" t="e">
        <f t="shared" si="11"/>
        <v>#DIV/0!</v>
      </c>
    </row>
    <row r="75" spans="1:7" x14ac:dyDescent="0.3">
      <c r="A75" s="82" t="s">
        <v>68</v>
      </c>
      <c r="B75" s="82"/>
      <c r="C75" s="24">
        <v>108.78</v>
      </c>
      <c r="D75" s="38">
        <v>0</v>
      </c>
      <c r="E75" s="7"/>
      <c r="F75" s="41">
        <f t="shared" si="12"/>
        <v>108.78</v>
      </c>
      <c r="G75" s="42" t="e">
        <f t="shared" si="11"/>
        <v>#DIV/0!</v>
      </c>
    </row>
    <row r="76" spans="1:7" x14ac:dyDescent="0.3">
      <c r="A76" s="62" t="s">
        <v>59</v>
      </c>
      <c r="B76" s="63"/>
      <c r="C76" s="63"/>
      <c r="D76" s="63"/>
      <c r="E76" s="63"/>
      <c r="F76" s="64"/>
      <c r="G76" s="53" t="e">
        <f>AVERAGE(G73:G75)</f>
        <v>#DIV/0!</v>
      </c>
    </row>
    <row r="77" spans="1:7" ht="57.6" x14ac:dyDescent="0.3">
      <c r="A77" s="55" t="s">
        <v>65</v>
      </c>
      <c r="B77" s="56"/>
      <c r="C77" s="44" t="s">
        <v>121</v>
      </c>
      <c r="D77" s="32" t="s">
        <v>113</v>
      </c>
      <c r="E77" s="19"/>
      <c r="F77" s="33" t="s">
        <v>101</v>
      </c>
      <c r="G77" s="33" t="s">
        <v>103</v>
      </c>
    </row>
    <row r="78" spans="1:7" x14ac:dyDescent="0.3">
      <c r="A78" s="82" t="s">
        <v>69</v>
      </c>
      <c r="B78" s="82"/>
      <c r="C78" s="28">
        <v>90.79</v>
      </c>
      <c r="D78" s="37">
        <v>0</v>
      </c>
      <c r="E78" s="7"/>
      <c r="F78" s="41">
        <f>C78-D78</f>
        <v>90.79</v>
      </c>
      <c r="G78" s="42" t="e">
        <f t="shared" ref="G78" si="13">F78/D78</f>
        <v>#DIV/0!</v>
      </c>
    </row>
    <row r="79" spans="1:7" x14ac:dyDescent="0.3">
      <c r="A79" s="62" t="s">
        <v>59</v>
      </c>
      <c r="B79" s="63"/>
      <c r="C79" s="63"/>
      <c r="D79" s="63"/>
      <c r="E79" s="63"/>
      <c r="F79" s="64"/>
      <c r="G79" s="54" t="e">
        <f>AVERAGE(G78)</f>
        <v>#DIV/0!</v>
      </c>
    </row>
    <row r="80" spans="1:7" ht="72" x14ac:dyDescent="0.3">
      <c r="A80" s="55" t="s">
        <v>70</v>
      </c>
      <c r="B80" s="56"/>
      <c r="C80" s="44" t="s">
        <v>124</v>
      </c>
      <c r="D80" s="32" t="s">
        <v>114</v>
      </c>
      <c r="E80" s="19"/>
      <c r="F80" s="33" t="s">
        <v>101</v>
      </c>
      <c r="G80" s="33" t="s">
        <v>103</v>
      </c>
    </row>
    <row r="81" spans="1:7" x14ac:dyDescent="0.3">
      <c r="A81" s="82" t="s">
        <v>73</v>
      </c>
      <c r="B81" s="82"/>
      <c r="C81" s="29">
        <v>125</v>
      </c>
      <c r="D81" s="36">
        <v>0</v>
      </c>
      <c r="E81" s="7"/>
      <c r="F81" s="41">
        <f>C81-D81</f>
        <v>125</v>
      </c>
      <c r="G81" s="42" t="e">
        <f t="shared" ref="G81" si="14">F81/D81</f>
        <v>#DIV/0!</v>
      </c>
    </row>
    <row r="82" spans="1:7" ht="15" thickBot="1" x14ac:dyDescent="0.35">
      <c r="A82" s="59" t="s">
        <v>59</v>
      </c>
      <c r="B82" s="60"/>
      <c r="C82" s="60"/>
      <c r="D82" s="60"/>
      <c r="E82" s="60"/>
      <c r="F82" s="61"/>
      <c r="G82" s="54" t="e">
        <f>AVERAGE(G81)</f>
        <v>#DIV/0!</v>
      </c>
    </row>
    <row r="83" spans="1:7" ht="20.399999999999999" customHeight="1" thickBot="1" x14ac:dyDescent="0.35">
      <c r="A83" s="83" t="s">
        <v>75</v>
      </c>
      <c r="B83" s="84"/>
      <c r="C83" s="84"/>
      <c r="D83" s="84"/>
      <c r="E83" s="84"/>
      <c r="F83" s="84"/>
      <c r="G83" s="85"/>
    </row>
    <row r="84" spans="1:7" ht="43.2" x14ac:dyDescent="0.3">
      <c r="A84" s="107" t="s">
        <v>74</v>
      </c>
      <c r="B84" s="108"/>
      <c r="C84" s="44" t="s">
        <v>4</v>
      </c>
      <c r="D84" s="32" t="s">
        <v>115</v>
      </c>
      <c r="E84" s="20" t="s">
        <v>81</v>
      </c>
      <c r="F84" s="1"/>
      <c r="G84" s="1"/>
    </row>
    <row r="85" spans="1:7" ht="24.6" thickBot="1" x14ac:dyDescent="0.35">
      <c r="A85" s="82" t="s">
        <v>74</v>
      </c>
      <c r="B85" s="82"/>
      <c r="C85" s="16" t="s">
        <v>60</v>
      </c>
      <c r="D85" s="35"/>
      <c r="E85" s="7"/>
      <c r="F85" s="1"/>
      <c r="G85" s="1"/>
    </row>
    <row r="86" spans="1:7" ht="24" customHeight="1" thickBot="1" x14ac:dyDescent="0.35">
      <c r="A86" s="83" t="s">
        <v>76</v>
      </c>
      <c r="B86" s="84"/>
      <c r="C86" s="84"/>
      <c r="D86" s="84"/>
      <c r="E86" s="84"/>
      <c r="F86" s="84"/>
      <c r="G86" s="85"/>
    </row>
    <row r="87" spans="1:7" ht="28.8" x14ac:dyDescent="0.3">
      <c r="A87" s="93" t="s">
        <v>77</v>
      </c>
      <c r="B87" s="94"/>
      <c r="C87" s="95"/>
      <c r="D87" s="20" t="s">
        <v>78</v>
      </c>
      <c r="E87" s="20" t="s">
        <v>81</v>
      </c>
      <c r="F87" s="1"/>
      <c r="G87" s="1"/>
    </row>
    <row r="88" spans="1:7" x14ac:dyDescent="0.3">
      <c r="A88" s="92"/>
      <c r="B88" s="92"/>
      <c r="C88" s="92"/>
      <c r="D88" s="20"/>
      <c r="E88" s="7"/>
      <c r="F88" s="1"/>
      <c r="G88" s="1"/>
    </row>
    <row r="89" spans="1:7" x14ac:dyDescent="0.3">
      <c r="A89" s="92"/>
      <c r="B89" s="92"/>
      <c r="C89" s="92"/>
      <c r="D89" s="20"/>
      <c r="E89" s="7"/>
      <c r="F89" s="1"/>
      <c r="G89" s="1"/>
    </row>
    <row r="90" spans="1:7" x14ac:dyDescent="0.3">
      <c r="A90" s="92"/>
      <c r="B90" s="92"/>
      <c r="C90" s="92"/>
      <c r="D90" s="20"/>
      <c r="E90" s="7"/>
      <c r="F90" s="1"/>
      <c r="G90" s="1"/>
    </row>
    <row r="91" spans="1:7" x14ac:dyDescent="0.3">
      <c r="A91" s="92"/>
      <c r="B91" s="92"/>
      <c r="C91" s="92"/>
      <c r="D91" s="20"/>
      <c r="E91" s="7"/>
      <c r="F91" s="1"/>
      <c r="G91" s="1"/>
    </row>
    <row r="92" spans="1:7" x14ac:dyDescent="0.3">
      <c r="A92" s="92"/>
      <c r="B92" s="92"/>
      <c r="C92" s="92"/>
      <c r="D92" s="20"/>
      <c r="E92" s="7"/>
      <c r="F92" s="1"/>
      <c r="G92" s="1"/>
    </row>
    <row r="93" spans="1:7" x14ac:dyDescent="0.3">
      <c r="A93" s="4"/>
      <c r="B93" s="4"/>
    </row>
    <row r="94" spans="1:7" x14ac:dyDescent="0.3">
      <c r="F94" s="65" t="s">
        <v>106</v>
      </c>
      <c r="G94" s="66"/>
    </row>
    <row r="95" spans="1:7" s="21" customFormat="1" ht="13.8" x14ac:dyDescent="0.3">
      <c r="A95" s="57" t="s">
        <v>79</v>
      </c>
      <c r="B95" s="57"/>
      <c r="C95" s="57"/>
      <c r="D95" s="57"/>
      <c r="E95" s="57"/>
      <c r="F95" s="67"/>
      <c r="G95" s="68"/>
    </row>
    <row r="96" spans="1:7" s="21" customFormat="1" ht="13.8" x14ac:dyDescent="0.3">
      <c r="A96" s="57" t="s">
        <v>82</v>
      </c>
      <c r="B96" s="57"/>
      <c r="C96" s="57"/>
      <c r="D96" s="57"/>
      <c r="E96" s="57"/>
      <c r="F96" s="69"/>
      <c r="G96" s="70"/>
    </row>
    <row r="97" spans="1:7" s="21" customFormat="1" ht="13.8" x14ac:dyDescent="0.3">
      <c r="A97" s="57" t="s">
        <v>80</v>
      </c>
      <c r="B97" s="57"/>
      <c r="C97" s="57"/>
      <c r="D97" s="57"/>
      <c r="E97" s="57"/>
      <c r="F97" s="57"/>
    </row>
    <row r="99" spans="1:7" ht="15" thickBot="1" x14ac:dyDescent="0.35"/>
    <row r="100" spans="1:7" x14ac:dyDescent="0.3">
      <c r="A100" s="5" t="s">
        <v>7</v>
      </c>
      <c r="B100" s="71"/>
      <c r="C100" s="72"/>
      <c r="D100" s="72"/>
      <c r="E100" s="72"/>
      <c r="F100" s="72"/>
      <c r="G100" s="73"/>
    </row>
    <row r="101" spans="1:7" x14ac:dyDescent="0.3">
      <c r="A101" s="3" t="s">
        <v>9</v>
      </c>
      <c r="B101" s="74"/>
      <c r="C101" s="75"/>
      <c r="D101" s="75"/>
      <c r="E101" s="75"/>
      <c r="F101" s="75"/>
      <c r="G101" s="76"/>
    </row>
    <row r="102" spans="1:7" x14ac:dyDescent="0.3">
      <c r="A102" s="3" t="s">
        <v>8</v>
      </c>
      <c r="B102" s="74"/>
      <c r="C102" s="75"/>
      <c r="D102" s="75"/>
      <c r="E102" s="75"/>
      <c r="F102" s="75"/>
      <c r="G102" s="76"/>
    </row>
    <row r="103" spans="1:7" x14ac:dyDescent="0.3">
      <c r="A103" s="3" t="s">
        <v>11</v>
      </c>
      <c r="B103" s="11"/>
      <c r="C103" s="12"/>
      <c r="D103" s="12"/>
      <c r="E103" s="12"/>
      <c r="F103" s="12"/>
      <c r="G103" s="13"/>
    </row>
    <row r="104" spans="1:7" x14ac:dyDescent="0.3">
      <c r="A104" s="3" t="s">
        <v>6</v>
      </c>
      <c r="B104" s="11"/>
      <c r="C104" s="12"/>
      <c r="D104" s="12"/>
      <c r="E104" s="12"/>
      <c r="F104" s="12"/>
      <c r="G104" s="13"/>
    </row>
    <row r="105" spans="1:7" x14ac:dyDescent="0.3">
      <c r="A105" s="3" t="s">
        <v>5</v>
      </c>
      <c r="B105" s="74"/>
      <c r="C105" s="75"/>
      <c r="D105" s="75"/>
      <c r="E105" s="75"/>
      <c r="F105" s="75"/>
      <c r="G105" s="76"/>
    </row>
    <row r="106" spans="1:7" ht="15" thickBot="1" x14ac:dyDescent="0.35">
      <c r="A106" s="6" t="s">
        <v>10</v>
      </c>
      <c r="B106" s="77"/>
      <c r="C106" s="78"/>
      <c r="D106" s="78"/>
      <c r="E106" s="78"/>
      <c r="F106" s="78"/>
      <c r="G106" s="79"/>
    </row>
  </sheetData>
  <mergeCells count="75">
    <mergeCell ref="A32:A34"/>
    <mergeCell ref="E32:E34"/>
    <mergeCell ref="A2:G2"/>
    <mergeCell ref="F36:F38"/>
    <mergeCell ref="C32:C34"/>
    <mergeCell ref="A16:B16"/>
    <mergeCell ref="F25:F27"/>
    <mergeCell ref="C25:C27"/>
    <mergeCell ref="C36:C38"/>
    <mergeCell ref="A28:A30"/>
    <mergeCell ref="C28:C30"/>
    <mergeCell ref="A69:B69"/>
    <mergeCell ref="A84:B84"/>
    <mergeCell ref="A85:B85"/>
    <mergeCell ref="A42:G42"/>
    <mergeCell ref="A52:G52"/>
    <mergeCell ref="A63:B63"/>
    <mergeCell ref="A72:B72"/>
    <mergeCell ref="A73:B73"/>
    <mergeCell ref="A55:B55"/>
    <mergeCell ref="A56:B56"/>
    <mergeCell ref="A57:B57"/>
    <mergeCell ref="A58:B58"/>
    <mergeCell ref="A53:B53"/>
    <mergeCell ref="A20:G20"/>
    <mergeCell ref="D25:D27"/>
    <mergeCell ref="A1:G1"/>
    <mergeCell ref="B17:C17"/>
    <mergeCell ref="B19:C19"/>
    <mergeCell ref="A25:A27"/>
    <mergeCell ref="A18:B18"/>
    <mergeCell ref="D28:D30"/>
    <mergeCell ref="F28:F30"/>
    <mergeCell ref="E25:E27"/>
    <mergeCell ref="E28:E30"/>
    <mergeCell ref="E36:E38"/>
    <mergeCell ref="F32:F34"/>
    <mergeCell ref="D32:D34"/>
    <mergeCell ref="D36:D38"/>
    <mergeCell ref="A90:C90"/>
    <mergeCell ref="A81:B81"/>
    <mergeCell ref="A91:C91"/>
    <mergeCell ref="A92:C92"/>
    <mergeCell ref="A88:C88"/>
    <mergeCell ref="A87:C87"/>
    <mergeCell ref="A89:C89"/>
    <mergeCell ref="A74:B74"/>
    <mergeCell ref="A75:B75"/>
    <mergeCell ref="A78:B78"/>
    <mergeCell ref="A83:G83"/>
    <mergeCell ref="A86:G86"/>
    <mergeCell ref="A64:B64"/>
    <mergeCell ref="A66:B66"/>
    <mergeCell ref="A67:B67"/>
    <mergeCell ref="B100:G100"/>
    <mergeCell ref="B101:G101"/>
    <mergeCell ref="B102:G102"/>
    <mergeCell ref="B105:G105"/>
    <mergeCell ref="B106:G106"/>
    <mergeCell ref="A61:F61"/>
    <mergeCell ref="A51:F51"/>
    <mergeCell ref="A15:F15"/>
    <mergeCell ref="A41:F41"/>
    <mergeCell ref="F94:G96"/>
    <mergeCell ref="A70:F70"/>
    <mergeCell ref="A76:F76"/>
    <mergeCell ref="A79:F79"/>
    <mergeCell ref="A82:F82"/>
    <mergeCell ref="A60:B60"/>
    <mergeCell ref="A68:B68"/>
    <mergeCell ref="A62:G62"/>
    <mergeCell ref="A59:B59"/>
    <mergeCell ref="A54:B54"/>
    <mergeCell ref="A71:G71"/>
    <mergeCell ref="A36:A38"/>
  </mergeCells>
  <hyperlinks>
    <hyperlink ref="C85" r:id="rId1" xr:uid="{D294B853-6170-4FC2-BCD2-5639174C42E4}"/>
  </hyperlinks>
  <pageMargins left="0.70866141732283472" right="0.70866141732283472" top="0.74803149606299213" bottom="0.74803149606299213" header="0.31496062992125984" footer="0.31496062992125984"/>
  <pageSetup paperSize="8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SCDD 2026 Bxl</vt:lpstr>
      <vt:lpstr>'SCDD 2026 Bxl'!_Hlk126140111</vt:lpstr>
      <vt:lpstr>'SCDD 2026 Bxl'!_Hlk126140124</vt:lpstr>
      <vt:lpstr>'SCDD 2026 Bxl'!_Hlk126140145</vt:lpstr>
      <vt:lpstr>'SCDD 2026 Bxl'!_Hlk126140175</vt:lpstr>
      <vt:lpstr>'SCDD 2026 Bxl'!_Hlk126140446</vt:lpstr>
    </vt:vector>
  </TitlesOfParts>
  <Company>Febelgra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Bortolin</dc:creator>
  <cp:lastModifiedBy>Marisa Bortolin</cp:lastModifiedBy>
  <cp:lastPrinted>2023-04-21T11:21:46Z</cp:lastPrinted>
  <dcterms:created xsi:type="dcterms:W3CDTF">2023-04-18T11:51:59Z</dcterms:created>
  <dcterms:modified xsi:type="dcterms:W3CDTF">2026-02-20T08:39:36Z</dcterms:modified>
</cp:coreProperties>
</file>