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m-fblg-rds01\Company Shared Folders\FEBELGRA NEW\Diensten\Afval Snel Weg\Documenten\Website &amp; communicaties\"/>
    </mc:Choice>
  </mc:AlternateContent>
  <xr:revisionPtr revIDLastSave="0" documentId="8_{C87B8A07-EDC5-4638-BF0D-F6D6D334373E}" xr6:coauthVersionLast="47" xr6:coauthVersionMax="47" xr10:uidLastSave="{00000000-0000-0000-0000-000000000000}"/>
  <bookViews>
    <workbookView xWindow="-28920" yWindow="-120" windowWidth="29040" windowHeight="15840" xr2:uid="{B8013A91-42C5-4E2A-A7EF-F65A85B86382}"/>
  </bookViews>
  <sheets>
    <sheet name="ASW 2026" sheetId="1" r:id="rId1"/>
  </sheets>
  <definedNames>
    <definedName name="_Hlk126140111" localSheetId="0">'ASW 2026'!$A$54</definedName>
    <definedName name="_Hlk126140124" localSheetId="0">'ASW 2026'!$A$57</definedName>
    <definedName name="_Hlk126140145" localSheetId="0">'ASW 2026'!$A$64</definedName>
    <definedName name="_Hlk126140175" localSheetId="0">'ASW 2026'!$A$66</definedName>
    <definedName name="_Hlk126140203" localSheetId="0">'ASW 2026'!#REF!</definedName>
    <definedName name="_Hlk126140446" localSheetId="0">'ASW 2026'!$A$31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9" i="1" l="1"/>
  <c r="F88" i="1"/>
  <c r="F84" i="1"/>
  <c r="F85" i="1"/>
  <c r="F83" i="1"/>
  <c r="F75" i="1"/>
  <c r="F76" i="1"/>
  <c r="F77" i="1"/>
  <c r="F78" i="1"/>
  <c r="F79" i="1"/>
  <c r="F74" i="1"/>
  <c r="F65" i="1"/>
  <c r="F66" i="1"/>
  <c r="F67" i="1"/>
  <c r="F68" i="1"/>
  <c r="F69" i="1"/>
  <c r="F70" i="1"/>
  <c r="F64" i="1"/>
  <c r="F60" i="1"/>
  <c r="F55" i="1"/>
  <c r="F56" i="1"/>
  <c r="F57" i="1"/>
  <c r="F58" i="1"/>
  <c r="F59" i="1"/>
  <c r="F54" i="1"/>
  <c r="F48" i="1"/>
  <c r="F49" i="1"/>
  <c r="F50" i="1"/>
  <c r="F47" i="1"/>
  <c r="F44" i="1"/>
  <c r="F41" i="1"/>
  <c r="F37" i="1"/>
  <c r="F40" i="1"/>
  <c r="F34" i="1"/>
  <c r="F32" i="1"/>
  <c r="F33" i="1"/>
  <c r="F31" i="1"/>
  <c r="F26" i="1"/>
  <c r="G75" i="1"/>
  <c r="G89" i="1"/>
  <c r="G90" i="1" s="1"/>
  <c r="G79" i="1"/>
  <c r="G78" i="1"/>
  <c r="G77" i="1"/>
  <c r="G76" i="1"/>
  <c r="G40" i="1"/>
  <c r="G26" i="1"/>
  <c r="G70" i="1"/>
  <c r="F14" i="1"/>
  <c r="F15" i="1"/>
  <c r="F16" i="1"/>
  <c r="F17" i="1"/>
  <c r="F18" i="1"/>
  <c r="F19" i="1"/>
  <c r="F20" i="1"/>
  <c r="F21" i="1"/>
  <c r="F22" i="1"/>
  <c r="F23" i="1"/>
  <c r="F13" i="1"/>
  <c r="G13" i="1" s="1"/>
  <c r="G14" i="1"/>
  <c r="G15" i="1"/>
  <c r="G16" i="1"/>
  <c r="G17" i="1"/>
  <c r="G18" i="1"/>
  <c r="G19" i="1"/>
  <c r="G20" i="1"/>
  <c r="G21" i="1"/>
  <c r="G22" i="1"/>
  <c r="G23" i="1"/>
  <c r="G74" i="1"/>
  <c r="G80" i="1" s="1"/>
  <c r="G88" i="1"/>
  <c r="G86" i="1" s="1"/>
  <c r="G84" i="1"/>
  <c r="G85" i="1"/>
  <c r="G83" i="1"/>
  <c r="G65" i="1"/>
  <c r="G66" i="1"/>
  <c r="G67" i="1"/>
  <c r="G68" i="1"/>
  <c r="G69" i="1"/>
  <c r="G64" i="1"/>
  <c r="G71" i="1" s="1"/>
  <c r="G55" i="1"/>
  <c r="G56" i="1"/>
  <c r="G57" i="1"/>
  <c r="G58" i="1"/>
  <c r="G59" i="1"/>
  <c r="G60" i="1"/>
  <c r="G54" i="1"/>
  <c r="G61" i="1" s="1"/>
  <c r="F28" i="1"/>
  <c r="G28" i="1" s="1"/>
  <c r="G24" i="1"/>
  <c r="G49" i="1"/>
  <c r="G50" i="1"/>
  <c r="G43" i="1"/>
  <c r="G39" i="1"/>
  <c r="G36" i="1"/>
  <c r="G32" i="1"/>
  <c r="G33" i="1"/>
  <c r="G31" i="1"/>
  <c r="G51" i="1" s="1"/>
</calcChain>
</file>

<file path=xl/sharedStrings.xml><?xml version="1.0" encoding="utf-8"?>
<sst xmlns="http://schemas.openxmlformats.org/spreadsheetml/2006/main" count="183" uniqueCount="124">
  <si>
    <t>Afvalstroom</t>
  </si>
  <si>
    <t>Verpakking</t>
  </si>
  <si>
    <t>Spuitbussen</t>
  </si>
  <si>
    <t>Film – Positief</t>
  </si>
  <si>
    <t>Netzak, doos of kooicontainer</t>
  </si>
  <si>
    <t>25 l bidons</t>
  </si>
  <si>
    <t>200 l spoelgatvat</t>
  </si>
  <si>
    <t>1000 l multibox IBC</t>
  </si>
  <si>
    <t>Solvent / Oplosmiddel / Thinner</t>
  </si>
  <si>
    <t xml:space="preserve">1000 l multibox </t>
  </si>
  <si>
    <t>Analysekosten (Fixeer/Ontwikkelaar/Lithostar)</t>
  </si>
  <si>
    <t xml:space="preserve">Affinagekosten </t>
  </si>
  <si>
    <t>15,00 EUR/ kg gerecupereerd zilver uit fixeer</t>
  </si>
  <si>
    <t>60 l vat</t>
  </si>
  <si>
    <t>200 l vat of multibox IBC</t>
  </si>
  <si>
    <t>Pallet</t>
  </si>
  <si>
    <t>Lege metalen verpakkingen als gevaarlijk afval</t>
  </si>
  <si>
    <t>Lege kunststofverpakkingen als gevaarlijk afval</t>
  </si>
  <si>
    <t xml:space="preserve">Inkt-en verfafval  </t>
  </si>
  <si>
    <t>(Geen ADR)</t>
  </si>
  <si>
    <t>650 l container</t>
  </si>
  <si>
    <t>Rollerwash (&gt;50 % solvent, &lt;50 % water)</t>
  </si>
  <si>
    <t>Afvalwater (&gt; 50 % water)</t>
  </si>
  <si>
    <t>Batterijen</t>
  </si>
  <si>
    <t>Bebatdoos (via BEBAT)</t>
  </si>
  <si>
    <t>TL-lampen</t>
  </si>
  <si>
    <t>(Via Recupel, andere ophaler)</t>
  </si>
  <si>
    <t xml:space="preserve">TL-lampen  </t>
  </si>
  <si>
    <t>Lampencylinder</t>
  </si>
  <si>
    <t>Toner – Cartridges (zuiver)</t>
  </si>
  <si>
    <t xml:space="preserve">Doos of 200 l vat </t>
  </si>
  <si>
    <t>Toner – Bussen (of via grafisch opruim)</t>
  </si>
  <si>
    <t>Bruingoed</t>
  </si>
  <si>
    <t xml:space="preserve">R E C I P I Ë N T E N – HUUR (gefactureerd per kwartaal) </t>
  </si>
  <si>
    <t>Recipiënt</t>
  </si>
  <si>
    <t>200 l vat metaal (enkel via aankoop) (dekselvat voor vaste afvalstoffen)</t>
  </si>
  <si>
    <t>200 l vat plastiek (enkel via aankoop) (dekselvat voor vaste afvalstoffen)</t>
  </si>
  <si>
    <t>Prijs per pallet</t>
  </si>
  <si>
    <t>Maximale transportforfait per ophaling</t>
  </si>
  <si>
    <t>Vergeefse aanbieding/rit</t>
  </si>
  <si>
    <t xml:space="preserve">P R E P R E S S (gefactureerd per ophaling) </t>
  </si>
  <si>
    <t xml:space="preserve">P R E S S + P O S T P R E S S (gefactureerd per ophaling) </t>
  </si>
  <si>
    <t xml:space="preserve">K A N T O O R (gefactureerd per ophaling) </t>
  </si>
  <si>
    <t xml:space="preserve">A A N K O O P   R E C I P I Ë N T E N (gefactureerd per ophaling) </t>
  </si>
  <si>
    <t xml:space="preserve">T R A N S P O R T K O S T E N (gefactureerd per ophaling) </t>
  </si>
  <si>
    <t xml:space="preserve">Fixeer / Bleekfixeer </t>
  </si>
  <si>
    <t>Fixeer / Bleekfixeer</t>
  </si>
  <si>
    <t xml:space="preserve">Afvalolie </t>
  </si>
  <si>
    <t>Afvalolie</t>
  </si>
  <si>
    <t>Aantal aanvragen/jaar</t>
  </si>
  <si>
    <t>Aluminium offetplaten</t>
  </si>
  <si>
    <t>Aluminium offsetplaten</t>
  </si>
  <si>
    <t>Jullie aantal ophalingen/jaar</t>
  </si>
  <si>
    <t>DAGPRIJS Cf. Febelgra website- diensten-commercieel-update cijffers -Aluminim platen</t>
  </si>
  <si>
    <t>ALUMINIUM OFFSETPLATEN</t>
  </si>
  <si>
    <t>Jullie jaarlijkse hoeveelheden /stuk</t>
  </si>
  <si>
    <t>Adres:</t>
  </si>
  <si>
    <t>Tel:</t>
  </si>
  <si>
    <t>Email:</t>
  </si>
  <si>
    <t>Bedrijfsnaam:</t>
  </si>
  <si>
    <t>Bedrijfsnaam van uw huidige afvalverwerkingsbedrijf:</t>
  </si>
  <si>
    <t xml:space="preserve">Plaatontwikkelaar / Ontwikkelaar / Lithostar </t>
  </si>
  <si>
    <t>Benaming</t>
  </si>
  <si>
    <t xml:space="preserve">     Tarief huidige bedrijf </t>
  </si>
  <si>
    <t>ANDERE REFERENTIES, AANVRAGEN, OPMERKINGEN ?</t>
  </si>
  <si>
    <t xml:space="preserve">* Deze prijzen zijn exclusief 21% BTW en gelden enkel voor de Febelgra-leden die een ASW overeenkomst hebben afgesloten met Febelgra. </t>
  </si>
  <si>
    <t>Jullie jaarlijkse hoeveelheden/ton</t>
  </si>
  <si>
    <t>Gemiddelde (%)</t>
  </si>
  <si>
    <t>Functie:</t>
  </si>
  <si>
    <t>200 l vat metaal (enkel via aankoop) (vloeistof bondelvat voor vloeibare afvalstoffen)</t>
  </si>
  <si>
    <t>200 l vat plastiek (enkel via aankoop) (vloeistof bondelvat voor vloeibare afvalstoffen)</t>
  </si>
  <si>
    <t>Transportkosten</t>
  </si>
  <si>
    <t>Andere kosten</t>
  </si>
  <si>
    <t>Administratieve kosten vaststelling voor niet-conformiteit tijdens de ophaling</t>
  </si>
  <si>
    <t>50,00 EUR per afvalstroom en per ophaling</t>
  </si>
  <si>
    <t>Jullie jaarlijkse hoeveelheden in ton</t>
  </si>
  <si>
    <t xml:space="preserve">Jullie jaarlijkse hoeveelheden/stuk </t>
  </si>
  <si>
    <t>Contactpersoon (naam en voornaam) :</t>
  </si>
  <si>
    <t xml:space="preserve">Jullie jaarlijkse hoeveelheden </t>
  </si>
  <si>
    <t>Jullie jaarlijkse hoeveelheden</t>
  </si>
  <si>
    <t>*** Houd er rekening mee dat de in dit document vermelde tariefinformatie strikt vertrouwelijk is en uitsluitend voor intern gebruik bestemd.</t>
  </si>
  <si>
    <t>ASW t.o.v. jouw huidige tarieven (%)</t>
  </si>
  <si>
    <r>
      <t xml:space="preserve">240 l rolcontainer (geen ADR) </t>
    </r>
    <r>
      <rPr>
        <i/>
        <sz val="9"/>
        <color theme="1"/>
        <rFont val="Aptos"/>
        <family val="2"/>
      </rPr>
      <t xml:space="preserve">of </t>
    </r>
  </si>
  <si>
    <r>
      <t xml:space="preserve">650 l container </t>
    </r>
    <r>
      <rPr>
        <i/>
        <sz val="9"/>
        <color theme="1"/>
        <rFont val="Aptos"/>
        <family val="2"/>
      </rPr>
      <t xml:space="preserve">of </t>
    </r>
    <r>
      <rPr>
        <sz val="9"/>
        <color theme="1"/>
        <rFont val="Aptos"/>
        <family val="2"/>
      </rPr>
      <t>pallet</t>
    </r>
  </si>
  <si>
    <r>
      <t xml:space="preserve">120 – 200 l vat </t>
    </r>
    <r>
      <rPr>
        <i/>
        <sz val="9"/>
        <color theme="1"/>
        <rFont val="Aptos"/>
        <family val="2"/>
      </rPr>
      <t>of</t>
    </r>
  </si>
  <si>
    <r>
      <t xml:space="preserve">120 – 200 l dekselvat </t>
    </r>
    <r>
      <rPr>
        <i/>
        <sz val="9"/>
        <color theme="1"/>
        <rFont val="Aptos"/>
        <family val="2"/>
      </rPr>
      <t>of</t>
    </r>
  </si>
  <si>
    <r>
      <t xml:space="preserve">240 l rolcontainer </t>
    </r>
    <r>
      <rPr>
        <i/>
        <sz val="9"/>
        <color theme="1"/>
        <rFont val="Aptos"/>
        <family val="2"/>
      </rPr>
      <t xml:space="preserve">of </t>
    </r>
  </si>
  <si>
    <t>Tarieven huidige leverancier (EUR/ton)</t>
  </si>
  <si>
    <t>ASW t.o.v. jouw huidige tarieven (EUR)</t>
  </si>
  <si>
    <t>Tarieven huidige leverancier (EUR/ophaling)</t>
  </si>
  <si>
    <t>Tarieven huidige leverancier (EUR/kg)</t>
  </si>
  <si>
    <t>Tarieven huidige leverancier (EUR/stuk/maand)</t>
  </si>
  <si>
    <t>Tarieven huidige leverancier (EUR/stuk)</t>
  </si>
  <si>
    <t>Tarieven huidige leverancier (EUR/vaststelling ophaling)</t>
  </si>
  <si>
    <r>
      <rPr>
        <b/>
        <sz val="10"/>
        <color theme="1"/>
        <rFont val="Aptos"/>
        <family val="2"/>
      </rPr>
      <t xml:space="preserve">Contact </t>
    </r>
    <r>
      <rPr>
        <sz val="10"/>
        <color theme="1"/>
        <rFont val="Aptos"/>
        <family val="2"/>
      </rPr>
      <t xml:space="preserve">
Marisa Bortolin
marisa.bortolin@febelgra.be</t>
    </r>
  </si>
  <si>
    <t xml:space="preserve">2026 Vergelijking tarieven ASW Febelgra Leden (via  Sarpi Ecoservices BE )* en uw huidige afvalverwerkingsbedrijf voor gevaarlijke producten*** </t>
  </si>
  <si>
    <t>ASW-Febelgra tarieven 2026 (EUR/ton) **</t>
  </si>
  <si>
    <t>ASW-Febelgra tarieven 2026 (EUR/ophaling) **</t>
  </si>
  <si>
    <t>ASW-Febelgra tarieven 2026 (EUR/kg) **</t>
  </si>
  <si>
    <t>ASW-Febelgra tarieven 2026 (EUR/stuk/maand) **</t>
  </si>
  <si>
    <t>ASW-Febelgra tarieven 2026 (EUR/stuk) **</t>
  </si>
  <si>
    <t>ASW-Febelgra tarieven 2026 (EUR/vaststelling voor elke ophaling) **</t>
  </si>
  <si>
    <t>ASW-Febelgra tarieven 2026 (EUR/kg)</t>
  </si>
  <si>
    <t>** Deze ASW febelgra prijzen gelden vanaf 01.02.2026 tot en met 31.01.2027</t>
  </si>
  <si>
    <t>240 l rolco aero of dozen</t>
  </si>
  <si>
    <t>120 – 200 l dekselvat of</t>
  </si>
  <si>
    <t xml:space="preserve">240 l rolcontainer of </t>
  </si>
  <si>
    <t>Grafisch opruimafval met verf/inkt/lijm (geen ADR)</t>
  </si>
  <si>
    <t>Grafisch opruimafval met verf/inkt/ljm/lak (ADR)</t>
  </si>
  <si>
    <t>Laagcalorische vloeist. (kvp)</t>
  </si>
  <si>
    <t>60l - 200 l vat of multibox IBC</t>
  </si>
  <si>
    <t>Indust. brandblussers (kga)</t>
  </si>
  <si>
    <t xml:space="preserve">1000 l multibox IBC </t>
  </si>
  <si>
    <t>1000 l multibox maus</t>
  </si>
  <si>
    <t>800 l  ASP container</t>
  </si>
  <si>
    <t>650 l plastic bac - met of zonder deksel</t>
  </si>
  <si>
    <t>1150 l lampenbox  (LMP box -1900x800x750)</t>
  </si>
  <si>
    <t>1000 l gaaskooi</t>
  </si>
  <si>
    <t xml:space="preserve">25 l bidon </t>
  </si>
  <si>
    <t>60 l dekselvat plastiek spanring UN-gekeurd</t>
  </si>
  <si>
    <t>Extra laadtijd &gt; 1 uur transportkosten</t>
  </si>
  <si>
    <t xml:space="preserve">200 l vat </t>
  </si>
  <si>
    <r>
      <t xml:space="preserve">60 - 120 – 200 l vat </t>
    </r>
    <r>
      <rPr>
        <i/>
        <sz val="9"/>
        <color theme="1"/>
        <rFont val="Aptos"/>
        <family val="2"/>
      </rPr>
      <t xml:space="preserve">of </t>
    </r>
  </si>
  <si>
    <t xml:space="preserve">240 l rolcontainer - niet UN-gekeurd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</si>
</sst>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\ &quot;€/t&quot;"/>
    <numFmt numFmtId="165" formatCode="0.00\ &quot;€&quot;"/>
    <numFmt numFmtId="166" formatCode="0.00\ &quot;€/s/m&quot;"/>
    <numFmt numFmtId="167" formatCode="0.00\ &quot;€/s&quot;"/>
    <numFmt numFmtId="168" formatCode="0.00\ &quot;€/u&quot;"/>
    <numFmt numFmtId="169" formatCode="0.00\ &quot;€/vaststelling&quot;"/>
    <numFmt numFmtId="170" formatCode="\+0.0%;\-0.0%;0%"/>
    <numFmt numFmtId="171" formatCode="\+&quot;€&quot;\ #,##0.00;\-&quot;€&quot;\ #,##0.00;&quot;€&quot;\ 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Aptos"/>
      <family val="2"/>
    </font>
    <font>
      <sz val="11"/>
      <color theme="1"/>
      <name val="Aptos"/>
      <family val="2"/>
    </font>
    <font>
      <sz val="9"/>
      <color theme="1"/>
      <name val="Aptos"/>
      <family val="2"/>
    </font>
    <font>
      <b/>
      <sz val="10"/>
      <color theme="1"/>
      <name val="Aptos"/>
      <family val="2"/>
    </font>
    <font>
      <b/>
      <sz val="14"/>
      <color theme="1"/>
      <name val="Aptos"/>
      <family val="2"/>
    </font>
    <font>
      <b/>
      <sz val="9"/>
      <color theme="1"/>
      <name val="Aptos"/>
      <family val="2"/>
    </font>
    <font>
      <b/>
      <sz val="10"/>
      <color theme="5"/>
      <name val="Aptos"/>
      <family val="2"/>
    </font>
    <font>
      <sz val="10"/>
      <color theme="1"/>
      <name val="Aptos"/>
      <family val="2"/>
    </font>
    <font>
      <b/>
      <sz val="11"/>
      <color theme="1"/>
      <name val="Aptos"/>
      <family val="2"/>
    </font>
    <font>
      <i/>
      <sz val="9"/>
      <color theme="1"/>
      <name val="Aptos"/>
      <family val="2"/>
    </font>
    <font>
      <u/>
      <sz val="9"/>
      <color theme="10"/>
      <name val="Aptos"/>
      <family val="2"/>
    </font>
    <font>
      <b/>
      <sz val="11"/>
      <color theme="5"/>
      <name val="Aptos"/>
      <family val="2"/>
    </font>
    <font>
      <sz val="10"/>
      <color theme="5"/>
      <name val="Aptos"/>
      <family val="2"/>
    </font>
    <font>
      <b/>
      <sz val="11"/>
      <name val="Aptos"/>
      <family val="2"/>
    </font>
    <font>
      <sz val="9"/>
      <name val="Aptos"/>
      <family val="2"/>
    </font>
    <font>
      <b/>
      <sz val="1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4">
    <xf numFmtId="0" fontId="0" fillId="0" borderId="0" xfId="0"/>
    <xf numFmtId="0" fontId="4" fillId="0" borderId="0" xfId="0" applyFont="1"/>
    <xf numFmtId="0" fontId="5" fillId="0" borderId="12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5" fillId="0" borderId="7" xfId="0" applyFont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top" wrapText="1"/>
    </xf>
    <xf numFmtId="164" fontId="10" fillId="0" borderId="1" xfId="0" applyNumberFormat="1" applyFont="1" applyBorder="1"/>
    <xf numFmtId="164" fontId="10" fillId="4" borderId="1" xfId="0" applyNumberFormat="1" applyFont="1" applyFill="1" applyBorder="1"/>
    <xf numFmtId="0" fontId="10" fillId="2" borderId="1" xfId="0" applyFont="1" applyFill="1" applyBorder="1"/>
    <xf numFmtId="0" fontId="4" fillId="0" borderId="0" xfId="0" quotePrefix="1" applyFont="1"/>
    <xf numFmtId="0" fontId="5" fillId="0" borderId="1" xfId="0" applyFont="1" applyBorder="1" applyAlignment="1">
      <alignment horizontal="left" vertical="top"/>
    </xf>
    <xf numFmtId="165" fontId="10" fillId="4" borderId="1" xfId="0" applyNumberFormat="1" applyFont="1" applyFill="1" applyBorder="1"/>
    <xf numFmtId="0" fontId="11" fillId="2" borderId="1" xfId="0" applyFont="1" applyFill="1" applyBorder="1"/>
    <xf numFmtId="0" fontId="5" fillId="0" borderId="16" xfId="0" applyFont="1" applyBorder="1" applyAlignment="1">
      <alignment horizontal="justify" vertical="center" wrapText="1"/>
    </xf>
    <xf numFmtId="165" fontId="10" fillId="4" borderId="16" xfId="0" applyNumberFormat="1" applyFont="1" applyFill="1" applyBorder="1"/>
    <xf numFmtId="0" fontId="10" fillId="2" borderId="16" xfId="0" applyFont="1" applyFill="1" applyBorder="1"/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166" fontId="10" fillId="0" borderId="1" xfId="0" applyNumberFormat="1" applyFont="1" applyBorder="1"/>
    <xf numFmtId="166" fontId="10" fillId="4" borderId="1" xfId="0" applyNumberFormat="1" applyFont="1" applyFill="1" applyBorder="1"/>
    <xf numFmtId="167" fontId="10" fillId="0" borderId="1" xfId="0" applyNumberFormat="1" applyFont="1" applyBorder="1"/>
    <xf numFmtId="167" fontId="10" fillId="4" borderId="1" xfId="0" applyNumberFormat="1" applyFont="1" applyFill="1" applyBorder="1"/>
    <xf numFmtId="168" fontId="10" fillId="0" borderId="1" xfId="0" applyNumberFormat="1" applyFont="1" applyBorder="1" applyAlignment="1">
      <alignment horizontal="right" vertical="center" wrapText="1"/>
    </xf>
    <xf numFmtId="168" fontId="10" fillId="4" borderId="1" xfId="0" applyNumberFormat="1" applyFont="1" applyFill="1" applyBorder="1"/>
    <xf numFmtId="169" fontId="10" fillId="3" borderId="1" xfId="0" applyNumberFormat="1" applyFont="1" applyFill="1" applyBorder="1" applyAlignment="1">
      <alignment horizontal="right" vertical="center" wrapText="1"/>
    </xf>
    <xf numFmtId="169" fontId="10" fillId="4" borderId="1" xfId="0" applyNumberFormat="1" applyFont="1" applyFill="1" applyBorder="1"/>
    <xf numFmtId="0" fontId="13" fillId="0" borderId="16" xfId="2" applyFont="1" applyBorder="1" applyAlignment="1">
      <alignment horizontal="center" vertical="top" wrapText="1"/>
    </xf>
    <xf numFmtId="0" fontId="10" fillId="4" borderId="16" xfId="0" applyFont="1" applyFill="1" applyBorder="1"/>
    <xf numFmtId="0" fontId="8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/>
    <xf numFmtId="0" fontId="11" fillId="4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70" fontId="15" fillId="0" borderId="1" xfId="1" applyNumberFormat="1" applyFont="1" applyFill="1" applyBorder="1"/>
    <xf numFmtId="10" fontId="9" fillId="3" borderId="1" xfId="0" applyNumberFormat="1" applyFont="1" applyFill="1" applyBorder="1" applyAlignment="1">
      <alignment horizontal="center"/>
    </xf>
    <xf numFmtId="170" fontId="15" fillId="0" borderId="16" xfId="1" applyNumberFormat="1" applyFont="1" applyFill="1" applyBorder="1"/>
    <xf numFmtId="0" fontId="16" fillId="6" borderId="2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right" vertical="center"/>
    </xf>
    <xf numFmtId="170" fontId="18" fillId="7" borderId="1" xfId="0" applyNumberFormat="1" applyFont="1" applyFill="1" applyBorder="1" applyAlignment="1">
      <alignment vertical="center"/>
    </xf>
    <xf numFmtId="171" fontId="15" fillId="3" borderId="1" xfId="0" applyNumberFormat="1" applyFont="1" applyFill="1" applyBorder="1"/>
    <xf numFmtId="171" fontId="15" fillId="3" borderId="1" xfId="0" applyNumberFormat="1" applyFont="1" applyFill="1" applyBorder="1" applyAlignment="1">
      <alignment horizontal="center"/>
    </xf>
    <xf numFmtId="171" fontId="15" fillId="3" borderId="1" xfId="0" applyNumberFormat="1" applyFont="1" applyFill="1" applyBorder="1" applyAlignment="1">
      <alignment horizontal="right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170" fontId="15" fillId="0" borderId="16" xfId="0" applyNumberFormat="1" applyFont="1" applyBorder="1" applyAlignment="1">
      <alignment wrapText="1"/>
    </xf>
    <xf numFmtId="170" fontId="15" fillId="0" borderId="17" xfId="0" applyNumberFormat="1" applyFont="1" applyBorder="1" applyAlignment="1">
      <alignment wrapText="1"/>
    </xf>
    <xf numFmtId="170" fontId="15" fillId="0" borderId="2" xfId="0" applyNumberFormat="1" applyFont="1" applyBorder="1" applyAlignment="1">
      <alignment wrapText="1"/>
    </xf>
    <xf numFmtId="0" fontId="10" fillId="4" borderId="1" xfId="0" applyFont="1" applyFill="1" applyBorder="1"/>
    <xf numFmtId="171" fontId="15" fillId="3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164" fontId="10" fillId="0" borderId="16" xfId="0" applyNumberFormat="1" applyFont="1" applyBorder="1" applyAlignment="1">
      <alignment wrapText="1"/>
    </xf>
    <xf numFmtId="164" fontId="10" fillId="0" borderId="17" xfId="0" applyNumberFormat="1" applyFont="1" applyBorder="1" applyAlignment="1">
      <alignment wrapText="1"/>
    </xf>
    <xf numFmtId="164" fontId="10" fillId="0" borderId="2" xfId="0" applyNumberFormat="1" applyFont="1" applyBorder="1" applyAlignment="1">
      <alignment wrapText="1"/>
    </xf>
    <xf numFmtId="164" fontId="10" fillId="4" borderId="16" xfId="0" applyNumberFormat="1" applyFont="1" applyFill="1" applyBorder="1" applyAlignment="1">
      <alignment wrapText="1"/>
    </xf>
    <xf numFmtId="164" fontId="10" fillId="4" borderId="17" xfId="0" applyNumberFormat="1" applyFont="1" applyFill="1" applyBorder="1" applyAlignment="1">
      <alignment wrapText="1"/>
    </xf>
    <xf numFmtId="164" fontId="10" fillId="4" borderId="2" xfId="0" applyNumberFormat="1" applyFont="1" applyFill="1" applyBorder="1" applyAlignment="1">
      <alignment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1" fillId="6" borderId="10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7" borderId="29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left" vertical="top"/>
    </xf>
    <xf numFmtId="0" fontId="5" fillId="0" borderId="1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171" fontId="15" fillId="3" borderId="1" xfId="0" applyNumberFormat="1" applyFont="1" applyFill="1" applyBorder="1" applyAlignment="1">
      <alignment horizontal="right" wrapText="1"/>
    </xf>
    <xf numFmtId="0" fontId="10" fillId="2" borderId="1" xfId="0" applyFont="1" applyFill="1" applyBorder="1" applyAlignment="1">
      <alignment wrapText="1"/>
    </xf>
  </cellXfs>
  <cellStyles count="3">
    <cellStyle name="Hyperlink" xfId="2" builtinId="8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belgra.be/sites/default/files/2025-10/Prijzen%20-%20Aluminium%20offset%20-%20Prix.pd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CCFC0-F9EF-4CF5-911F-4EE7F181A298}">
  <dimension ref="A1:H104"/>
  <sheetViews>
    <sheetView tabSelected="1" topLeftCell="A10" zoomScaleNormal="100" workbookViewId="0">
      <selection activeCell="D90" sqref="D90"/>
    </sheetView>
  </sheetViews>
  <sheetFormatPr defaultColWidth="9.109375" defaultRowHeight="14.4" x14ac:dyDescent="0.3"/>
  <cols>
    <col min="1" max="1" width="69" style="1" customWidth="1"/>
    <col min="2" max="2" width="25.6640625" style="1" bestFit="1" customWidth="1"/>
    <col min="3" max="3" width="46.6640625" style="1" customWidth="1"/>
    <col min="4" max="5" width="24.6640625" style="1" customWidth="1"/>
    <col min="6" max="6" width="20.88671875" style="36" customWidth="1"/>
    <col min="7" max="7" width="20.6640625" style="1" customWidth="1"/>
    <col min="8" max="16384" width="9.109375" style="1"/>
  </cols>
  <sheetData>
    <row r="1" spans="1:8" ht="24" hidden="1" thickBot="1" x14ac:dyDescent="0.35">
      <c r="A1" s="98"/>
      <c r="B1" s="98"/>
      <c r="C1" s="98"/>
      <c r="D1" s="98"/>
      <c r="E1" s="98"/>
      <c r="F1" s="98"/>
      <c r="G1" s="98"/>
    </row>
    <row r="2" spans="1:8" hidden="1" x14ac:dyDescent="0.3">
      <c r="A2" s="2" t="s">
        <v>59</v>
      </c>
      <c r="B2" s="100"/>
      <c r="C2" s="101"/>
      <c r="D2" s="101"/>
      <c r="E2" s="101"/>
      <c r="F2" s="101"/>
      <c r="G2" s="102"/>
    </row>
    <row r="3" spans="1:8" hidden="1" x14ac:dyDescent="0.3">
      <c r="A3" s="3" t="s">
        <v>56</v>
      </c>
      <c r="B3" s="75"/>
      <c r="C3" s="76"/>
      <c r="D3" s="76"/>
      <c r="E3" s="76"/>
      <c r="F3" s="76"/>
      <c r="G3" s="77"/>
    </row>
    <row r="4" spans="1:8" hidden="1" x14ac:dyDescent="0.3">
      <c r="A4" s="3" t="s">
        <v>77</v>
      </c>
      <c r="B4" s="75"/>
      <c r="C4" s="76"/>
      <c r="D4" s="76"/>
      <c r="E4" s="76"/>
      <c r="F4" s="76"/>
      <c r="G4" s="77"/>
    </row>
    <row r="5" spans="1:8" hidden="1" x14ac:dyDescent="0.3">
      <c r="A5" s="3" t="s">
        <v>68</v>
      </c>
      <c r="B5" s="4"/>
      <c r="C5" s="5"/>
      <c r="D5" s="5"/>
      <c r="E5" s="5"/>
      <c r="F5" s="5"/>
      <c r="G5" s="6"/>
    </row>
    <row r="6" spans="1:8" hidden="1" x14ac:dyDescent="0.3">
      <c r="A6" s="3" t="s">
        <v>58</v>
      </c>
      <c r="B6" s="75"/>
      <c r="C6" s="76"/>
      <c r="D6" s="76"/>
      <c r="E6" s="76"/>
      <c r="F6" s="76"/>
      <c r="G6" s="77"/>
    </row>
    <row r="7" spans="1:8" hidden="1" x14ac:dyDescent="0.3">
      <c r="A7" s="3" t="s">
        <v>57</v>
      </c>
      <c r="B7" s="103"/>
      <c r="C7" s="104"/>
      <c r="D7" s="104"/>
      <c r="E7" s="104"/>
      <c r="F7" s="104"/>
      <c r="G7" s="105"/>
    </row>
    <row r="8" spans="1:8" ht="15" hidden="1" thickBot="1" x14ac:dyDescent="0.35">
      <c r="A8" s="7" t="s">
        <v>60</v>
      </c>
      <c r="B8" s="106"/>
      <c r="C8" s="107"/>
      <c r="D8" s="107"/>
      <c r="E8" s="107"/>
      <c r="F8" s="107"/>
      <c r="G8" s="108"/>
    </row>
    <row r="9" spans="1:8" ht="46.95" hidden="1" customHeight="1" x14ac:dyDescent="0.3">
      <c r="A9" s="98"/>
      <c r="B9" s="98"/>
      <c r="C9" s="98"/>
      <c r="D9" s="98"/>
      <c r="E9" s="98"/>
      <c r="F9" s="98"/>
      <c r="G9" s="98"/>
    </row>
    <row r="10" spans="1:8" ht="46.95" customHeight="1" thickBot="1" x14ac:dyDescent="0.35">
      <c r="A10" s="99" t="s">
        <v>95</v>
      </c>
      <c r="B10" s="99"/>
      <c r="C10" s="99"/>
      <c r="D10" s="99"/>
      <c r="E10" s="99"/>
      <c r="F10" s="99"/>
      <c r="G10" s="99"/>
    </row>
    <row r="11" spans="1:8" ht="20.399999999999999" customHeight="1" thickBot="1" x14ac:dyDescent="0.35">
      <c r="A11" s="85" t="s">
        <v>40</v>
      </c>
      <c r="B11" s="86"/>
      <c r="C11" s="86"/>
      <c r="D11" s="86"/>
      <c r="E11" s="86"/>
      <c r="F11" s="86"/>
      <c r="G11" s="87"/>
    </row>
    <row r="12" spans="1:8" ht="43.2" x14ac:dyDescent="0.3">
      <c r="A12" s="42" t="s">
        <v>0</v>
      </c>
      <c r="B12" s="42" t="s">
        <v>1</v>
      </c>
      <c r="C12" s="47" t="s">
        <v>96</v>
      </c>
      <c r="D12" s="37" t="s">
        <v>87</v>
      </c>
      <c r="E12" s="38" t="s">
        <v>66</v>
      </c>
      <c r="F12" s="43" t="s">
        <v>88</v>
      </c>
      <c r="G12" s="43" t="s">
        <v>81</v>
      </c>
    </row>
    <row r="13" spans="1:8" x14ac:dyDescent="0.3">
      <c r="A13" s="9" t="s">
        <v>2</v>
      </c>
      <c r="B13" s="10" t="s">
        <v>104</v>
      </c>
      <c r="C13" s="11">
        <v>1753.38</v>
      </c>
      <c r="D13" s="12">
        <v>1700</v>
      </c>
      <c r="E13" s="13"/>
      <c r="F13" s="50">
        <f t="shared" ref="F13:F23" si="0">C13-D13</f>
        <v>53.380000000000109</v>
      </c>
      <c r="G13" s="44">
        <f t="shared" ref="G13:G23" si="1">F13/D13</f>
        <v>3.1400000000000067E-2</v>
      </c>
      <c r="H13" s="14"/>
    </row>
    <row r="14" spans="1:8" x14ac:dyDescent="0.3">
      <c r="A14" s="9" t="s">
        <v>3</v>
      </c>
      <c r="B14" s="15" t="s">
        <v>4</v>
      </c>
      <c r="C14" s="11">
        <v>502.43</v>
      </c>
      <c r="D14" s="12">
        <v>0</v>
      </c>
      <c r="E14" s="13"/>
      <c r="F14" s="50">
        <f t="shared" si="0"/>
        <v>502.43</v>
      </c>
      <c r="G14" s="44" t="e">
        <f t="shared" si="1"/>
        <v>#DIV/0!</v>
      </c>
    </row>
    <row r="15" spans="1:8" x14ac:dyDescent="0.3">
      <c r="A15" s="9" t="s">
        <v>45</v>
      </c>
      <c r="B15" s="10" t="s">
        <v>5</v>
      </c>
      <c r="C15" s="11">
        <v>687.28</v>
      </c>
      <c r="D15" s="12">
        <v>0</v>
      </c>
      <c r="E15" s="13"/>
      <c r="F15" s="50">
        <f t="shared" si="0"/>
        <v>687.28</v>
      </c>
      <c r="G15" s="44" t="e">
        <f t="shared" si="1"/>
        <v>#DIV/0!</v>
      </c>
    </row>
    <row r="16" spans="1:8" x14ac:dyDescent="0.3">
      <c r="A16" s="9" t="s">
        <v>46</v>
      </c>
      <c r="B16" s="10" t="s">
        <v>6</v>
      </c>
      <c r="C16" s="11">
        <v>297.89999999999998</v>
      </c>
      <c r="D16" s="12">
        <v>0</v>
      </c>
      <c r="E16" s="13"/>
      <c r="F16" s="50">
        <f t="shared" si="0"/>
        <v>297.89999999999998</v>
      </c>
      <c r="G16" s="44" t="e">
        <f t="shared" si="1"/>
        <v>#DIV/0!</v>
      </c>
    </row>
    <row r="17" spans="1:7" x14ac:dyDescent="0.3">
      <c r="A17" s="9" t="s">
        <v>45</v>
      </c>
      <c r="B17" s="10" t="s">
        <v>7</v>
      </c>
      <c r="C17" s="11">
        <v>297.89999999999998</v>
      </c>
      <c r="D17" s="12">
        <v>0</v>
      </c>
      <c r="E17" s="13"/>
      <c r="F17" s="50">
        <f t="shared" si="0"/>
        <v>297.89999999999998</v>
      </c>
      <c r="G17" s="44" t="e">
        <f t="shared" si="1"/>
        <v>#DIV/0!</v>
      </c>
    </row>
    <row r="18" spans="1:7" x14ac:dyDescent="0.3">
      <c r="A18" s="9" t="s">
        <v>61</v>
      </c>
      <c r="B18" s="10" t="s">
        <v>5</v>
      </c>
      <c r="C18" s="11">
        <v>761.89</v>
      </c>
      <c r="D18" s="12">
        <v>0</v>
      </c>
      <c r="E18" s="13"/>
      <c r="F18" s="50">
        <f t="shared" si="0"/>
        <v>761.89</v>
      </c>
      <c r="G18" s="44" t="e">
        <f t="shared" si="1"/>
        <v>#DIV/0!</v>
      </c>
    </row>
    <row r="19" spans="1:7" x14ac:dyDescent="0.3">
      <c r="A19" s="9" t="s">
        <v>61</v>
      </c>
      <c r="B19" s="10" t="s">
        <v>6</v>
      </c>
      <c r="C19" s="11">
        <v>557.80999999999995</v>
      </c>
      <c r="D19" s="12">
        <v>0</v>
      </c>
      <c r="E19" s="13"/>
      <c r="F19" s="50">
        <f t="shared" si="0"/>
        <v>557.80999999999995</v>
      </c>
      <c r="G19" s="44" t="e">
        <f t="shared" si="1"/>
        <v>#DIV/0!</v>
      </c>
    </row>
    <row r="20" spans="1:7" x14ac:dyDescent="0.3">
      <c r="A20" s="9" t="s">
        <v>61</v>
      </c>
      <c r="B20" s="10" t="s">
        <v>7</v>
      </c>
      <c r="C20" s="11">
        <v>509.94</v>
      </c>
      <c r="D20" s="12">
        <v>0</v>
      </c>
      <c r="E20" s="13"/>
      <c r="F20" s="50">
        <f t="shared" si="0"/>
        <v>509.94</v>
      </c>
      <c r="G20" s="44" t="e">
        <f t="shared" si="1"/>
        <v>#DIV/0!</v>
      </c>
    </row>
    <row r="21" spans="1:7" x14ac:dyDescent="0.3">
      <c r="A21" s="9" t="s">
        <v>8</v>
      </c>
      <c r="B21" s="10" t="s">
        <v>5</v>
      </c>
      <c r="C21" s="11">
        <v>1397.29</v>
      </c>
      <c r="D21" s="12">
        <v>0</v>
      </c>
      <c r="E21" s="13"/>
      <c r="F21" s="50">
        <f t="shared" si="0"/>
        <v>1397.29</v>
      </c>
      <c r="G21" s="44" t="e">
        <f t="shared" si="1"/>
        <v>#DIV/0!</v>
      </c>
    </row>
    <row r="22" spans="1:7" x14ac:dyDescent="0.3">
      <c r="A22" s="9" t="s">
        <v>8</v>
      </c>
      <c r="B22" s="10" t="s">
        <v>6</v>
      </c>
      <c r="C22" s="11">
        <v>287.27999999999997</v>
      </c>
      <c r="D22" s="12">
        <v>0</v>
      </c>
      <c r="E22" s="13"/>
      <c r="F22" s="50">
        <f t="shared" si="0"/>
        <v>287.27999999999997</v>
      </c>
      <c r="G22" s="44" t="e">
        <f t="shared" si="1"/>
        <v>#DIV/0!</v>
      </c>
    </row>
    <row r="23" spans="1:7" x14ac:dyDescent="0.3">
      <c r="A23" s="9" t="s">
        <v>8</v>
      </c>
      <c r="B23" s="10" t="s">
        <v>9</v>
      </c>
      <c r="C23" s="11">
        <v>287.27999999999997</v>
      </c>
      <c r="D23" s="12">
        <v>0</v>
      </c>
      <c r="E23" s="13"/>
      <c r="F23" s="50">
        <f t="shared" si="0"/>
        <v>287.27999999999997</v>
      </c>
      <c r="G23" s="44" t="e">
        <f t="shared" si="1"/>
        <v>#DIV/0!</v>
      </c>
    </row>
    <row r="24" spans="1:7" ht="27.75" customHeight="1" x14ac:dyDescent="0.3">
      <c r="A24" s="82"/>
      <c r="B24" s="83"/>
      <c r="C24" s="83"/>
      <c r="D24" s="83"/>
      <c r="E24" s="84"/>
      <c r="F24" s="48" t="s">
        <v>67</v>
      </c>
      <c r="G24" s="49" t="e">
        <f>AVERAGE(G13:G23)</f>
        <v>#DIV/0!</v>
      </c>
    </row>
    <row r="25" spans="1:7" ht="43.2" x14ac:dyDescent="0.3">
      <c r="A25" s="74"/>
      <c r="B25" s="74"/>
      <c r="C25" s="47" t="s">
        <v>97</v>
      </c>
      <c r="D25" s="37" t="s">
        <v>89</v>
      </c>
      <c r="E25" s="8" t="s">
        <v>49</v>
      </c>
      <c r="F25" s="43" t="s">
        <v>88</v>
      </c>
      <c r="G25" s="43" t="s">
        <v>81</v>
      </c>
    </row>
    <row r="26" spans="1:7" x14ac:dyDescent="0.3">
      <c r="A26" s="9" t="s">
        <v>10</v>
      </c>
      <c r="B26" s="110" t="s">
        <v>74</v>
      </c>
      <c r="C26" s="110"/>
      <c r="D26" s="16">
        <v>0</v>
      </c>
      <c r="E26" s="13"/>
      <c r="F26" s="50">
        <f>50-D26</f>
        <v>50</v>
      </c>
      <c r="G26" s="44" t="e">
        <f t="shared" ref="G26:G28" si="2">F26/D26</f>
        <v>#DIV/0!</v>
      </c>
    </row>
    <row r="27" spans="1:7" ht="28.8" x14ac:dyDescent="0.3">
      <c r="A27" s="74"/>
      <c r="B27" s="74"/>
      <c r="C27" s="47" t="s">
        <v>98</v>
      </c>
      <c r="D27" s="37" t="s">
        <v>90</v>
      </c>
      <c r="E27" s="39"/>
      <c r="F27" s="51"/>
      <c r="G27" s="45"/>
    </row>
    <row r="28" spans="1:7" ht="33.6" customHeight="1" thickBot="1" x14ac:dyDescent="0.35">
      <c r="A28" s="18" t="s">
        <v>11</v>
      </c>
      <c r="B28" s="111" t="s">
        <v>12</v>
      </c>
      <c r="C28" s="111"/>
      <c r="D28" s="19">
        <v>0</v>
      </c>
      <c r="E28" s="20"/>
      <c r="F28" s="50">
        <f>-D28-15</f>
        <v>-15</v>
      </c>
      <c r="G28" s="46" t="e">
        <f t="shared" si="2"/>
        <v>#DIV/0!</v>
      </c>
    </row>
    <row r="29" spans="1:7" ht="20.399999999999999" customHeight="1" thickBot="1" x14ac:dyDescent="0.35">
      <c r="A29" s="85" t="s">
        <v>41</v>
      </c>
      <c r="B29" s="86"/>
      <c r="C29" s="86"/>
      <c r="D29" s="86"/>
      <c r="E29" s="86"/>
      <c r="F29" s="86"/>
      <c r="G29" s="87"/>
    </row>
    <row r="30" spans="1:7" ht="43.2" x14ac:dyDescent="0.3">
      <c r="A30" s="42" t="s">
        <v>0</v>
      </c>
      <c r="B30" s="42" t="s">
        <v>1</v>
      </c>
      <c r="C30" s="47" t="s">
        <v>96</v>
      </c>
      <c r="D30" s="37" t="s">
        <v>87</v>
      </c>
      <c r="E30" s="38" t="s">
        <v>66</v>
      </c>
      <c r="F30" s="43" t="s">
        <v>88</v>
      </c>
      <c r="G30" s="43" t="s">
        <v>81</v>
      </c>
    </row>
    <row r="31" spans="1:7" x14ac:dyDescent="0.3">
      <c r="A31" s="21" t="s">
        <v>47</v>
      </c>
      <c r="B31" s="10" t="s">
        <v>5</v>
      </c>
      <c r="C31" s="11">
        <v>564.25</v>
      </c>
      <c r="D31" s="12">
        <v>0</v>
      </c>
      <c r="E31" s="17"/>
      <c r="F31" s="50">
        <f>C31-D31</f>
        <v>564.25</v>
      </c>
      <c r="G31" s="44" t="e">
        <f>F31/D31</f>
        <v>#DIV/0!</v>
      </c>
    </row>
    <row r="32" spans="1:7" x14ac:dyDescent="0.3">
      <c r="A32" s="21" t="s">
        <v>48</v>
      </c>
      <c r="B32" s="10" t="s">
        <v>13</v>
      </c>
      <c r="C32" s="11">
        <v>233.2</v>
      </c>
      <c r="D32" s="12">
        <v>0</v>
      </c>
      <c r="E32" s="17"/>
      <c r="F32" s="50">
        <f t="shared" ref="F32:F33" si="3">C32-D32</f>
        <v>233.2</v>
      </c>
      <c r="G32" s="44" t="e">
        <f t="shared" ref="G32:G50" si="4">F32/D32</f>
        <v>#DIV/0!</v>
      </c>
    </row>
    <row r="33" spans="1:7" x14ac:dyDescent="0.3">
      <c r="A33" s="21" t="s">
        <v>47</v>
      </c>
      <c r="B33" s="10" t="s">
        <v>121</v>
      </c>
      <c r="C33" s="11">
        <v>233.2</v>
      </c>
      <c r="D33" s="12">
        <v>0</v>
      </c>
      <c r="E33" s="17"/>
      <c r="F33" s="50">
        <f t="shared" si="3"/>
        <v>233.2</v>
      </c>
      <c r="G33" s="44" t="e">
        <f t="shared" si="4"/>
        <v>#DIV/0!</v>
      </c>
    </row>
    <row r="34" spans="1:7" x14ac:dyDescent="0.3">
      <c r="A34" s="64" t="s">
        <v>16</v>
      </c>
      <c r="B34" s="10" t="s">
        <v>122</v>
      </c>
      <c r="C34" s="65">
        <v>923.99</v>
      </c>
      <c r="D34" s="68">
        <v>0</v>
      </c>
      <c r="E34" s="113"/>
      <c r="F34" s="61">
        <f>C34-D34</f>
        <v>923.99</v>
      </c>
      <c r="G34" s="57"/>
    </row>
    <row r="35" spans="1:7" x14ac:dyDescent="0.3">
      <c r="A35" s="64"/>
      <c r="B35" s="10" t="s">
        <v>82</v>
      </c>
      <c r="C35" s="66"/>
      <c r="D35" s="69"/>
      <c r="E35" s="113"/>
      <c r="F35" s="61"/>
      <c r="G35" s="58"/>
    </row>
    <row r="36" spans="1:7" x14ac:dyDescent="0.3">
      <c r="A36" s="64"/>
      <c r="B36" s="10" t="s">
        <v>83</v>
      </c>
      <c r="C36" s="67"/>
      <c r="D36" s="70"/>
      <c r="E36" s="113"/>
      <c r="F36" s="61"/>
      <c r="G36" s="59" t="e">
        <f>F34/D34</f>
        <v>#DIV/0!</v>
      </c>
    </row>
    <row r="37" spans="1:7" x14ac:dyDescent="0.3">
      <c r="A37" s="64" t="s">
        <v>17</v>
      </c>
      <c r="B37" s="10" t="s">
        <v>84</v>
      </c>
      <c r="C37" s="65">
        <v>1055.42</v>
      </c>
      <c r="D37" s="68">
        <v>0</v>
      </c>
      <c r="E37" s="63"/>
      <c r="F37" s="112">
        <f>C37-D37</f>
        <v>1055.42</v>
      </c>
      <c r="G37" s="57"/>
    </row>
    <row r="38" spans="1:7" x14ac:dyDescent="0.3">
      <c r="A38" s="64"/>
      <c r="B38" s="10" t="s">
        <v>82</v>
      </c>
      <c r="C38" s="66"/>
      <c r="D38" s="69"/>
      <c r="E38" s="63"/>
      <c r="F38" s="112"/>
      <c r="G38" s="58"/>
    </row>
    <row r="39" spans="1:7" x14ac:dyDescent="0.3">
      <c r="A39" s="64"/>
      <c r="B39" s="10" t="s">
        <v>83</v>
      </c>
      <c r="C39" s="67"/>
      <c r="D39" s="70"/>
      <c r="E39" s="63"/>
      <c r="F39" s="112"/>
      <c r="G39" s="59" t="e">
        <f>F37/D37</f>
        <v>#DIV/0!</v>
      </c>
    </row>
    <row r="40" spans="1:7" x14ac:dyDescent="0.3">
      <c r="A40" s="21" t="s">
        <v>18</v>
      </c>
      <c r="B40" s="10" t="s">
        <v>13</v>
      </c>
      <c r="C40" s="11">
        <v>895.32</v>
      </c>
      <c r="D40" s="12">
        <v>0</v>
      </c>
      <c r="E40" s="22"/>
      <c r="F40" s="52">
        <f>C40-D40</f>
        <v>895.32</v>
      </c>
      <c r="G40" s="44" t="e">
        <f t="shared" si="4"/>
        <v>#DIV/0!</v>
      </c>
    </row>
    <row r="41" spans="1:7" x14ac:dyDescent="0.3">
      <c r="A41" s="64" t="s">
        <v>107</v>
      </c>
      <c r="B41" s="10" t="s">
        <v>85</v>
      </c>
      <c r="C41" s="65">
        <v>903.23</v>
      </c>
      <c r="D41" s="68">
        <v>0</v>
      </c>
      <c r="E41" s="63"/>
      <c r="F41" s="61">
        <f>C41-D41</f>
        <v>903.23</v>
      </c>
      <c r="G41" s="57"/>
    </row>
    <row r="42" spans="1:7" x14ac:dyDescent="0.3">
      <c r="A42" s="64" t="s">
        <v>19</v>
      </c>
      <c r="B42" s="10" t="s">
        <v>86</v>
      </c>
      <c r="C42" s="66"/>
      <c r="D42" s="69"/>
      <c r="E42" s="63"/>
      <c r="F42" s="61"/>
      <c r="G42" s="58"/>
    </row>
    <row r="43" spans="1:7" x14ac:dyDescent="0.3">
      <c r="A43" s="64"/>
      <c r="B43" s="10" t="s">
        <v>20</v>
      </c>
      <c r="C43" s="67"/>
      <c r="D43" s="70"/>
      <c r="E43" s="63"/>
      <c r="F43" s="61"/>
      <c r="G43" s="59" t="e">
        <f>F41/D41</f>
        <v>#DIV/0!</v>
      </c>
    </row>
    <row r="44" spans="1:7" x14ac:dyDescent="0.3">
      <c r="A44" s="64" t="s">
        <v>108</v>
      </c>
      <c r="B44" s="10" t="s">
        <v>105</v>
      </c>
      <c r="C44" s="65">
        <v>903.23</v>
      </c>
      <c r="D44" s="68">
        <v>0</v>
      </c>
      <c r="E44" s="63"/>
      <c r="F44" s="61">
        <f>C44-D44</f>
        <v>903.23</v>
      </c>
      <c r="G44" s="58"/>
    </row>
    <row r="45" spans="1:7" x14ac:dyDescent="0.3">
      <c r="A45" s="64" t="s">
        <v>19</v>
      </c>
      <c r="B45" s="10" t="s">
        <v>106</v>
      </c>
      <c r="C45" s="66"/>
      <c r="D45" s="69"/>
      <c r="E45" s="63"/>
      <c r="F45" s="61"/>
      <c r="G45" s="58"/>
    </row>
    <row r="46" spans="1:7" x14ac:dyDescent="0.3">
      <c r="A46" s="64"/>
      <c r="B46" s="10" t="s">
        <v>20</v>
      </c>
      <c r="C46" s="67"/>
      <c r="D46" s="70"/>
      <c r="E46" s="63"/>
      <c r="F46" s="61"/>
      <c r="G46" s="58" t="e">
        <v>#DIV/0!</v>
      </c>
    </row>
    <row r="47" spans="1:7" x14ac:dyDescent="0.3">
      <c r="A47" s="21" t="s">
        <v>21</v>
      </c>
      <c r="B47" s="10" t="s">
        <v>5</v>
      </c>
      <c r="C47" s="11">
        <v>792.63</v>
      </c>
      <c r="D47" s="12">
        <v>0</v>
      </c>
      <c r="E47" s="22"/>
      <c r="F47" s="52">
        <f>C47-D47</f>
        <v>792.63</v>
      </c>
      <c r="G47" s="44" t="e">
        <v>#DIV/0!</v>
      </c>
    </row>
    <row r="48" spans="1:7" x14ac:dyDescent="0.3">
      <c r="A48" s="21" t="s">
        <v>21</v>
      </c>
      <c r="B48" s="10" t="s">
        <v>110</v>
      </c>
      <c r="C48" s="11">
        <v>617.41999999999996</v>
      </c>
      <c r="D48" s="12">
        <v>0</v>
      </c>
      <c r="E48" s="22"/>
      <c r="F48" s="52">
        <f t="shared" ref="F48:F50" si="5">C48-D48</f>
        <v>617.41999999999996</v>
      </c>
      <c r="G48" s="44" t="e">
        <v>#DIV/0!</v>
      </c>
    </row>
    <row r="49" spans="1:7" x14ac:dyDescent="0.3">
      <c r="A49" s="21" t="s">
        <v>22</v>
      </c>
      <c r="B49" s="10" t="s">
        <v>14</v>
      </c>
      <c r="C49" s="11">
        <v>617.41999999999996</v>
      </c>
      <c r="D49" s="12">
        <v>0</v>
      </c>
      <c r="E49" s="13"/>
      <c r="F49" s="52">
        <f t="shared" si="5"/>
        <v>617.41999999999996</v>
      </c>
      <c r="G49" s="44" t="e">
        <f t="shared" si="4"/>
        <v>#DIV/0!</v>
      </c>
    </row>
    <row r="50" spans="1:7" x14ac:dyDescent="0.3">
      <c r="A50" s="21" t="s">
        <v>109</v>
      </c>
      <c r="B50" s="10" t="s">
        <v>5</v>
      </c>
      <c r="C50" s="11">
        <v>912.57</v>
      </c>
      <c r="D50" s="12">
        <v>0</v>
      </c>
      <c r="E50" s="13"/>
      <c r="F50" s="52">
        <f t="shared" si="5"/>
        <v>912.57</v>
      </c>
      <c r="G50" s="44" t="e">
        <f t="shared" si="4"/>
        <v>#DIV/0!</v>
      </c>
    </row>
    <row r="51" spans="1:7" ht="27" customHeight="1" thickBot="1" x14ac:dyDescent="0.35">
      <c r="A51" s="82"/>
      <c r="B51" s="83"/>
      <c r="C51" s="83"/>
      <c r="D51" s="83"/>
      <c r="E51" s="84"/>
      <c r="F51" s="48" t="s">
        <v>67</v>
      </c>
      <c r="G51" s="49" t="e">
        <f>AVERAGE(G31:G50)</f>
        <v>#DIV/0!</v>
      </c>
    </row>
    <row r="52" spans="1:7" ht="20.399999999999999" customHeight="1" thickBot="1" x14ac:dyDescent="0.35">
      <c r="A52" s="85" t="s">
        <v>42</v>
      </c>
      <c r="B52" s="86"/>
      <c r="C52" s="86"/>
      <c r="D52" s="86"/>
      <c r="E52" s="86"/>
      <c r="F52" s="86"/>
      <c r="G52" s="87"/>
    </row>
    <row r="53" spans="1:7" ht="43.2" x14ac:dyDescent="0.3">
      <c r="A53" s="42" t="s">
        <v>0</v>
      </c>
      <c r="B53" s="42" t="s">
        <v>1</v>
      </c>
      <c r="C53" s="47" t="s">
        <v>96</v>
      </c>
      <c r="D53" s="37" t="s">
        <v>87</v>
      </c>
      <c r="E53" s="38" t="s">
        <v>75</v>
      </c>
      <c r="F53" s="43" t="s">
        <v>88</v>
      </c>
      <c r="G53" s="43" t="s">
        <v>81</v>
      </c>
    </row>
    <row r="54" spans="1:7" x14ac:dyDescent="0.3">
      <c r="A54" s="9" t="s">
        <v>23</v>
      </c>
      <c r="B54" s="10" t="s">
        <v>24</v>
      </c>
      <c r="C54" s="11">
        <v>0</v>
      </c>
      <c r="D54" s="12">
        <v>0</v>
      </c>
      <c r="E54" s="13"/>
      <c r="F54" s="50">
        <f>C54-D54</f>
        <v>0</v>
      </c>
      <c r="G54" s="44" t="e">
        <f t="shared" ref="G54:G60" si="6">F54/D54</f>
        <v>#DIV/0!</v>
      </c>
    </row>
    <row r="55" spans="1:7" x14ac:dyDescent="0.3">
      <c r="A55" s="9" t="s">
        <v>25</v>
      </c>
      <c r="B55" s="10" t="s">
        <v>26</v>
      </c>
      <c r="C55" s="11">
        <v>0</v>
      </c>
      <c r="D55" s="12">
        <v>0</v>
      </c>
      <c r="E55" s="13"/>
      <c r="F55" s="50">
        <f t="shared" ref="F55:F59" si="7">C55-D55</f>
        <v>0</v>
      </c>
      <c r="G55" s="44" t="e">
        <f t="shared" si="6"/>
        <v>#DIV/0!</v>
      </c>
    </row>
    <row r="56" spans="1:7" x14ac:dyDescent="0.3">
      <c r="A56" s="9" t="s">
        <v>27</v>
      </c>
      <c r="B56" s="10" t="s">
        <v>28</v>
      </c>
      <c r="C56" s="11">
        <v>448</v>
      </c>
      <c r="D56" s="12">
        <v>0</v>
      </c>
      <c r="E56" s="13"/>
      <c r="F56" s="50">
        <f t="shared" si="7"/>
        <v>448</v>
      </c>
      <c r="G56" s="44" t="e">
        <f t="shared" si="6"/>
        <v>#DIV/0!</v>
      </c>
    </row>
    <row r="57" spans="1:7" x14ac:dyDescent="0.3">
      <c r="A57" s="9" t="s">
        <v>29</v>
      </c>
      <c r="B57" s="10" t="s">
        <v>30</v>
      </c>
      <c r="C57" s="11">
        <v>0</v>
      </c>
      <c r="D57" s="12">
        <v>0</v>
      </c>
      <c r="E57" s="13"/>
      <c r="F57" s="50">
        <f t="shared" si="7"/>
        <v>0</v>
      </c>
      <c r="G57" s="44" t="e">
        <f t="shared" si="6"/>
        <v>#DIV/0!</v>
      </c>
    </row>
    <row r="58" spans="1:7" x14ac:dyDescent="0.3">
      <c r="A58" s="9" t="s">
        <v>31</v>
      </c>
      <c r="B58" s="10" t="s">
        <v>30</v>
      </c>
      <c r="C58" s="11">
        <v>903.23</v>
      </c>
      <c r="D58" s="12">
        <v>0</v>
      </c>
      <c r="E58" s="13"/>
      <c r="F58" s="50">
        <f t="shared" si="7"/>
        <v>903.23</v>
      </c>
      <c r="G58" s="44" t="e">
        <f t="shared" si="6"/>
        <v>#DIV/0!</v>
      </c>
    </row>
    <row r="59" spans="1:7" x14ac:dyDescent="0.3">
      <c r="A59" s="9" t="s">
        <v>32</v>
      </c>
      <c r="B59" s="10" t="s">
        <v>15</v>
      </c>
      <c r="C59" s="11">
        <v>190.94</v>
      </c>
      <c r="D59" s="12">
        <v>0</v>
      </c>
      <c r="E59" s="13"/>
      <c r="F59" s="50">
        <f t="shared" si="7"/>
        <v>190.94</v>
      </c>
      <c r="G59" s="44" t="e">
        <f t="shared" si="6"/>
        <v>#DIV/0!</v>
      </c>
    </row>
    <row r="60" spans="1:7" ht="14.4" customHeight="1" x14ac:dyDescent="0.3">
      <c r="A60" s="9" t="s">
        <v>111</v>
      </c>
      <c r="B60" s="10" t="s">
        <v>15</v>
      </c>
      <c r="C60" s="11">
        <v>1110.72</v>
      </c>
      <c r="D60" s="12">
        <v>0</v>
      </c>
      <c r="E60" s="13"/>
      <c r="F60" s="50">
        <f>C60-D60</f>
        <v>1110.72</v>
      </c>
      <c r="G60" s="44" t="e">
        <f t="shared" si="6"/>
        <v>#DIV/0!</v>
      </c>
    </row>
    <row r="61" spans="1:7" ht="26.25" customHeight="1" thickBot="1" x14ac:dyDescent="0.35">
      <c r="A61" s="82"/>
      <c r="B61" s="83"/>
      <c r="C61" s="83"/>
      <c r="D61" s="83"/>
      <c r="E61" s="84"/>
      <c r="F61" s="48" t="s">
        <v>67</v>
      </c>
      <c r="G61" s="49" t="e">
        <f>AVERAGE(G54:G60)</f>
        <v>#DIV/0!</v>
      </c>
    </row>
    <row r="62" spans="1:7" ht="20.399999999999999" customHeight="1" thickBot="1" x14ac:dyDescent="0.35">
      <c r="A62" s="85" t="s">
        <v>33</v>
      </c>
      <c r="B62" s="86"/>
      <c r="C62" s="86"/>
      <c r="D62" s="86"/>
      <c r="E62" s="86"/>
      <c r="F62" s="86"/>
      <c r="G62" s="87"/>
    </row>
    <row r="63" spans="1:7" ht="43.2" x14ac:dyDescent="0.3">
      <c r="A63" s="88" t="s">
        <v>34</v>
      </c>
      <c r="B63" s="89"/>
      <c r="C63" s="47" t="s">
        <v>99</v>
      </c>
      <c r="D63" s="37" t="s">
        <v>91</v>
      </c>
      <c r="E63" s="38" t="s">
        <v>76</v>
      </c>
      <c r="F63" s="43" t="s">
        <v>88</v>
      </c>
      <c r="G63" s="43" t="s">
        <v>81</v>
      </c>
    </row>
    <row r="64" spans="1:7" x14ac:dyDescent="0.3">
      <c r="A64" s="62" t="s">
        <v>117</v>
      </c>
      <c r="B64" s="62"/>
      <c r="C64" s="23">
        <v>10</v>
      </c>
      <c r="D64" s="24">
        <v>0</v>
      </c>
      <c r="E64" s="13"/>
      <c r="F64" s="50">
        <f>C64-D64</f>
        <v>10</v>
      </c>
      <c r="G64" s="44" t="e">
        <f t="shared" ref="G64:G70" si="8">F64/D64</f>
        <v>#DIV/0!</v>
      </c>
    </row>
    <row r="65" spans="1:7" x14ac:dyDescent="0.3">
      <c r="A65" s="78" t="s">
        <v>112</v>
      </c>
      <c r="B65" s="79"/>
      <c r="C65" s="23">
        <v>8.4</v>
      </c>
      <c r="D65" s="24">
        <v>0</v>
      </c>
      <c r="E65" s="13"/>
      <c r="F65" s="50">
        <f t="shared" ref="F65:F70" si="9">C65-D65</f>
        <v>8.4</v>
      </c>
      <c r="G65" s="44" t="e">
        <f t="shared" si="8"/>
        <v>#DIV/0!</v>
      </c>
    </row>
    <row r="66" spans="1:7" x14ac:dyDescent="0.3">
      <c r="A66" s="78" t="s">
        <v>113</v>
      </c>
      <c r="B66" s="79"/>
      <c r="C66" s="23">
        <v>8.4</v>
      </c>
      <c r="D66" s="24">
        <v>0</v>
      </c>
      <c r="E66" s="13"/>
      <c r="F66" s="50">
        <f t="shared" si="9"/>
        <v>8.4</v>
      </c>
      <c r="G66" s="44" t="e">
        <f t="shared" si="8"/>
        <v>#DIV/0!</v>
      </c>
    </row>
    <row r="67" spans="1:7" x14ac:dyDescent="0.3">
      <c r="A67" s="78" t="s">
        <v>114</v>
      </c>
      <c r="B67" s="79"/>
      <c r="C67" s="23">
        <v>23</v>
      </c>
      <c r="D67" s="24">
        <v>0</v>
      </c>
      <c r="E67" s="13"/>
      <c r="F67" s="50">
        <f t="shared" si="9"/>
        <v>23</v>
      </c>
      <c r="G67" s="44" t="e">
        <f t="shared" si="8"/>
        <v>#DIV/0!</v>
      </c>
    </row>
    <row r="68" spans="1:7" x14ac:dyDescent="0.3">
      <c r="A68" s="78" t="s">
        <v>115</v>
      </c>
      <c r="B68" s="79"/>
      <c r="C68" s="23">
        <v>7.45</v>
      </c>
      <c r="D68" s="24">
        <v>0</v>
      </c>
      <c r="E68" s="13"/>
      <c r="F68" s="50">
        <f t="shared" si="9"/>
        <v>7.45</v>
      </c>
      <c r="G68" s="44" t="e">
        <f t="shared" si="8"/>
        <v>#DIV/0!</v>
      </c>
    </row>
    <row r="69" spans="1:7" x14ac:dyDescent="0.3">
      <c r="A69" s="78" t="s">
        <v>123</v>
      </c>
      <c r="B69" s="79"/>
      <c r="C69" s="23">
        <v>2.6</v>
      </c>
      <c r="D69" s="24">
        <v>0</v>
      </c>
      <c r="E69" s="13"/>
      <c r="F69" s="50">
        <f t="shared" si="9"/>
        <v>2.6</v>
      </c>
      <c r="G69" s="44" t="e">
        <f t="shared" si="8"/>
        <v>#DIV/0!</v>
      </c>
    </row>
    <row r="70" spans="1:7" x14ac:dyDescent="0.3">
      <c r="A70" s="78" t="s">
        <v>116</v>
      </c>
      <c r="B70" s="79"/>
      <c r="C70" s="23">
        <v>18</v>
      </c>
      <c r="D70" s="24">
        <v>0</v>
      </c>
      <c r="E70" s="13"/>
      <c r="F70" s="50">
        <f t="shared" si="9"/>
        <v>18</v>
      </c>
      <c r="G70" s="44" t="e">
        <f t="shared" si="8"/>
        <v>#DIV/0!</v>
      </c>
    </row>
    <row r="71" spans="1:7" ht="26.25" customHeight="1" thickBot="1" x14ac:dyDescent="0.35">
      <c r="A71" s="82"/>
      <c r="B71" s="83"/>
      <c r="C71" s="83"/>
      <c r="D71" s="83"/>
      <c r="E71" s="84"/>
      <c r="F71" s="48" t="s">
        <v>67</v>
      </c>
      <c r="G71" s="49" t="e">
        <f>AVERAGE(G64:G70)</f>
        <v>#DIV/0!</v>
      </c>
    </row>
    <row r="72" spans="1:7" ht="22.95" customHeight="1" thickBot="1" x14ac:dyDescent="0.35">
      <c r="A72" s="85" t="s">
        <v>43</v>
      </c>
      <c r="B72" s="86"/>
      <c r="C72" s="86"/>
      <c r="D72" s="86"/>
      <c r="E72" s="86"/>
      <c r="F72" s="86"/>
      <c r="G72" s="87"/>
    </row>
    <row r="73" spans="1:7" ht="41.4" customHeight="1" x14ac:dyDescent="0.3">
      <c r="A73" s="88" t="s">
        <v>34</v>
      </c>
      <c r="B73" s="89"/>
      <c r="C73" s="47" t="s">
        <v>100</v>
      </c>
      <c r="D73" s="37" t="s">
        <v>92</v>
      </c>
      <c r="E73" s="38" t="s">
        <v>55</v>
      </c>
      <c r="F73" s="43" t="s">
        <v>88</v>
      </c>
      <c r="G73" s="43" t="s">
        <v>81</v>
      </c>
    </row>
    <row r="74" spans="1:7" x14ac:dyDescent="0.3">
      <c r="A74" s="62" t="s">
        <v>118</v>
      </c>
      <c r="B74" s="62"/>
      <c r="C74" s="25">
        <v>6.96</v>
      </c>
      <c r="D74" s="26">
        <v>0</v>
      </c>
      <c r="E74" s="13"/>
      <c r="F74" s="50">
        <f>C74-D74</f>
        <v>6.96</v>
      </c>
      <c r="G74" s="44" t="e">
        <f t="shared" ref="G74:G79" si="10">F74/D74</f>
        <v>#DIV/0!</v>
      </c>
    </row>
    <row r="75" spans="1:7" x14ac:dyDescent="0.3">
      <c r="A75" s="62" t="s">
        <v>119</v>
      </c>
      <c r="B75" s="62"/>
      <c r="C75" s="25">
        <v>14</v>
      </c>
      <c r="D75" s="26">
        <v>0</v>
      </c>
      <c r="E75" s="13"/>
      <c r="F75" s="50">
        <f t="shared" ref="F75:F79" si="11">C75-D75</f>
        <v>14</v>
      </c>
      <c r="G75" s="44" t="e">
        <f t="shared" si="10"/>
        <v>#DIV/0!</v>
      </c>
    </row>
    <row r="76" spans="1:7" ht="15" customHeight="1" x14ac:dyDescent="0.3">
      <c r="A76" s="62" t="s">
        <v>35</v>
      </c>
      <c r="B76" s="62"/>
      <c r="C76" s="25">
        <v>29.4</v>
      </c>
      <c r="D76" s="26">
        <v>0</v>
      </c>
      <c r="E76" s="13"/>
      <c r="F76" s="50">
        <f t="shared" si="11"/>
        <v>29.4</v>
      </c>
      <c r="G76" s="44" t="e">
        <f t="shared" si="10"/>
        <v>#DIV/0!</v>
      </c>
    </row>
    <row r="77" spans="1:7" ht="15" customHeight="1" x14ac:dyDescent="0.3">
      <c r="A77" s="62" t="s">
        <v>36</v>
      </c>
      <c r="B77" s="62"/>
      <c r="C77" s="25">
        <v>29.4</v>
      </c>
      <c r="D77" s="26">
        <v>0</v>
      </c>
      <c r="E77" s="13"/>
      <c r="F77" s="50">
        <f t="shared" si="11"/>
        <v>29.4</v>
      </c>
      <c r="G77" s="44" t="e">
        <f t="shared" si="10"/>
        <v>#DIV/0!</v>
      </c>
    </row>
    <row r="78" spans="1:7" ht="15" customHeight="1" x14ac:dyDescent="0.3">
      <c r="A78" s="62" t="s">
        <v>69</v>
      </c>
      <c r="B78" s="62"/>
      <c r="C78" s="25">
        <v>29.4</v>
      </c>
      <c r="D78" s="26">
        <v>0</v>
      </c>
      <c r="E78" s="13"/>
      <c r="F78" s="50">
        <f t="shared" si="11"/>
        <v>29.4</v>
      </c>
      <c r="G78" s="44" t="e">
        <f t="shared" si="10"/>
        <v>#DIV/0!</v>
      </c>
    </row>
    <row r="79" spans="1:7" x14ac:dyDescent="0.3">
      <c r="A79" s="62" t="s">
        <v>70</v>
      </c>
      <c r="B79" s="62"/>
      <c r="C79" s="25">
        <v>29.4</v>
      </c>
      <c r="D79" s="26">
        <v>0</v>
      </c>
      <c r="E79" s="13"/>
      <c r="F79" s="50">
        <f t="shared" si="11"/>
        <v>29.4</v>
      </c>
      <c r="G79" s="44" t="e">
        <f t="shared" si="10"/>
        <v>#DIV/0!</v>
      </c>
    </row>
    <row r="80" spans="1:7" ht="29.25" customHeight="1" thickBot="1" x14ac:dyDescent="0.35">
      <c r="A80" s="82"/>
      <c r="B80" s="83"/>
      <c r="C80" s="83"/>
      <c r="D80" s="83"/>
      <c r="E80" s="84"/>
      <c r="F80" s="48" t="s">
        <v>67</v>
      </c>
      <c r="G80" s="49" t="e">
        <f>AVERAGE(G74:G79)</f>
        <v>#DIV/0!</v>
      </c>
    </row>
    <row r="81" spans="1:7" ht="20.399999999999999" customHeight="1" thickBot="1" x14ac:dyDescent="0.35">
      <c r="A81" s="71" t="s">
        <v>44</v>
      </c>
      <c r="B81" s="72"/>
      <c r="C81" s="72"/>
      <c r="D81" s="72"/>
      <c r="E81" s="72"/>
      <c r="F81" s="72"/>
      <c r="G81" s="73"/>
    </row>
    <row r="82" spans="1:7" ht="43.2" x14ac:dyDescent="0.3">
      <c r="A82" s="88" t="s">
        <v>71</v>
      </c>
      <c r="B82" s="89"/>
      <c r="C82" s="47" t="s">
        <v>97</v>
      </c>
      <c r="D82" s="37" t="s">
        <v>89</v>
      </c>
      <c r="E82" s="38" t="s">
        <v>52</v>
      </c>
      <c r="F82" s="43" t="s">
        <v>88</v>
      </c>
      <c r="G82" s="43" t="s">
        <v>81</v>
      </c>
    </row>
    <row r="83" spans="1:7" x14ac:dyDescent="0.3">
      <c r="A83" s="62" t="s">
        <v>37</v>
      </c>
      <c r="B83" s="62"/>
      <c r="C83" s="25">
        <v>54.39</v>
      </c>
      <c r="D83" s="26">
        <v>0</v>
      </c>
      <c r="E83" s="13"/>
      <c r="F83" s="50">
        <f>C83-D83</f>
        <v>54.39</v>
      </c>
      <c r="G83" s="44" t="e">
        <f t="shared" ref="G83:G85" si="12">F83/D83</f>
        <v>#DIV/0!</v>
      </c>
    </row>
    <row r="84" spans="1:7" x14ac:dyDescent="0.3">
      <c r="A84" s="62" t="s">
        <v>38</v>
      </c>
      <c r="B84" s="62"/>
      <c r="C84" s="25">
        <v>394.4</v>
      </c>
      <c r="D84" s="26">
        <v>0</v>
      </c>
      <c r="E84" s="13"/>
      <c r="F84" s="50">
        <f t="shared" ref="F84:F85" si="13">C84-D84</f>
        <v>394.4</v>
      </c>
      <c r="G84" s="44" t="e">
        <f t="shared" si="12"/>
        <v>#DIV/0!</v>
      </c>
    </row>
    <row r="85" spans="1:7" x14ac:dyDescent="0.3">
      <c r="A85" s="62" t="s">
        <v>39</v>
      </c>
      <c r="B85" s="62"/>
      <c r="C85" s="25">
        <v>108.78</v>
      </c>
      <c r="D85" s="26">
        <v>0</v>
      </c>
      <c r="E85" s="13"/>
      <c r="F85" s="50">
        <f t="shared" si="13"/>
        <v>108.78</v>
      </c>
      <c r="G85" s="44" t="e">
        <f t="shared" si="12"/>
        <v>#DIV/0!</v>
      </c>
    </row>
    <row r="86" spans="1:7" ht="27.75" customHeight="1" x14ac:dyDescent="0.3">
      <c r="A86" s="82"/>
      <c r="B86" s="83"/>
      <c r="C86" s="83"/>
      <c r="D86" s="83"/>
      <c r="E86" s="84"/>
      <c r="F86" s="48" t="s">
        <v>67</v>
      </c>
      <c r="G86" s="49" t="e">
        <f>AVERAGE(G88)</f>
        <v>#DIV/0!</v>
      </c>
    </row>
    <row r="87" spans="1:7" ht="57.6" x14ac:dyDescent="0.3">
      <c r="A87" s="80" t="s">
        <v>72</v>
      </c>
      <c r="B87" s="81"/>
      <c r="C87" s="47" t="s">
        <v>101</v>
      </c>
      <c r="D87" s="41" t="s">
        <v>93</v>
      </c>
      <c r="E87" s="40"/>
      <c r="F87" s="43" t="s">
        <v>88</v>
      </c>
      <c r="G87" s="43" t="s">
        <v>81</v>
      </c>
    </row>
    <row r="88" spans="1:7" x14ac:dyDescent="0.3">
      <c r="A88" s="62" t="s">
        <v>120</v>
      </c>
      <c r="B88" s="62"/>
      <c r="C88" s="27">
        <v>90.79</v>
      </c>
      <c r="D88" s="28">
        <v>0</v>
      </c>
      <c r="E88" s="13"/>
      <c r="F88" s="50">
        <f>C88-D88</f>
        <v>90.79</v>
      </c>
      <c r="G88" s="44" t="e">
        <f t="shared" ref="G88" si="14">F88/D88</f>
        <v>#DIV/0!</v>
      </c>
    </row>
    <row r="89" spans="1:7" x14ac:dyDescent="0.3">
      <c r="A89" s="62" t="s">
        <v>73</v>
      </c>
      <c r="B89" s="62"/>
      <c r="C89" s="29">
        <v>125</v>
      </c>
      <c r="D89" s="30">
        <v>0</v>
      </c>
      <c r="E89" s="13"/>
      <c r="F89" s="50">
        <f>C89-D89</f>
        <v>125</v>
      </c>
      <c r="G89" s="44" t="e">
        <f t="shared" ref="G89" si="15">F89/D89</f>
        <v>#DIV/0!</v>
      </c>
    </row>
    <row r="90" spans="1:7" ht="24.75" customHeight="1" thickBot="1" x14ac:dyDescent="0.35">
      <c r="A90" s="53"/>
      <c r="B90" s="54"/>
      <c r="C90" s="54"/>
      <c r="D90" s="54"/>
      <c r="E90" s="55"/>
      <c r="F90" s="48" t="s">
        <v>67</v>
      </c>
      <c r="G90" s="49" t="e">
        <f>AVERAGE(G89)</f>
        <v>#DIV/0!</v>
      </c>
    </row>
    <row r="91" spans="1:7" ht="20.399999999999999" customHeight="1" thickBot="1" x14ac:dyDescent="0.35">
      <c r="A91" s="71" t="s">
        <v>54</v>
      </c>
      <c r="B91" s="72"/>
      <c r="C91" s="72"/>
      <c r="D91" s="72"/>
      <c r="E91" s="72"/>
      <c r="F91" s="72"/>
      <c r="G91" s="73"/>
    </row>
    <row r="92" spans="1:7" ht="43.8" thickBot="1" x14ac:dyDescent="0.35">
      <c r="A92" s="88" t="s">
        <v>51</v>
      </c>
      <c r="B92" s="89"/>
      <c r="C92" s="47" t="s">
        <v>102</v>
      </c>
      <c r="D92" s="37" t="s">
        <v>90</v>
      </c>
      <c r="E92" s="38" t="s">
        <v>78</v>
      </c>
      <c r="F92" s="38" t="s">
        <v>88</v>
      </c>
      <c r="G92" s="38" t="s">
        <v>81</v>
      </c>
    </row>
    <row r="93" spans="1:7" ht="24.6" thickBot="1" x14ac:dyDescent="0.35">
      <c r="A93" s="109" t="s">
        <v>50</v>
      </c>
      <c r="B93" s="109"/>
      <c r="C93" s="31" t="s">
        <v>53</v>
      </c>
      <c r="D93" s="32"/>
      <c r="E93" s="20"/>
      <c r="F93" s="33"/>
      <c r="G93" s="33"/>
    </row>
    <row r="94" spans="1:7" ht="24" customHeight="1" thickBot="1" x14ac:dyDescent="0.35">
      <c r="A94" s="71" t="s">
        <v>64</v>
      </c>
      <c r="B94" s="72"/>
      <c r="C94" s="72"/>
      <c r="D94" s="72"/>
      <c r="E94" s="72"/>
      <c r="F94" s="72"/>
      <c r="G94" s="73"/>
    </row>
    <row r="95" spans="1:7" ht="43.2" x14ac:dyDescent="0.3">
      <c r="A95" s="88" t="s">
        <v>62</v>
      </c>
      <c r="B95" s="91"/>
      <c r="C95" s="89"/>
      <c r="D95" s="37" t="s">
        <v>63</v>
      </c>
      <c r="E95" s="38" t="s">
        <v>79</v>
      </c>
      <c r="F95" s="38" t="s">
        <v>88</v>
      </c>
      <c r="G95" s="38" t="s">
        <v>81</v>
      </c>
    </row>
    <row r="96" spans="1:7" x14ac:dyDescent="0.3">
      <c r="A96" s="90"/>
      <c r="B96" s="90"/>
      <c r="C96" s="90"/>
      <c r="D96" s="60"/>
      <c r="E96" s="13"/>
      <c r="F96" s="34"/>
      <c r="G96" s="34"/>
    </row>
    <row r="97" spans="1:7" x14ac:dyDescent="0.3">
      <c r="A97" s="90"/>
      <c r="B97" s="90"/>
      <c r="C97" s="90"/>
      <c r="D97" s="60"/>
      <c r="E97" s="13"/>
      <c r="F97" s="34"/>
      <c r="G97" s="34"/>
    </row>
    <row r="98" spans="1:7" x14ac:dyDescent="0.3">
      <c r="A98" s="90"/>
      <c r="B98" s="90"/>
      <c r="C98" s="90"/>
      <c r="D98" s="60"/>
      <c r="E98" s="13"/>
      <c r="F98" s="34"/>
      <c r="G98" s="34"/>
    </row>
    <row r="99" spans="1:7" x14ac:dyDescent="0.3">
      <c r="A99" s="90"/>
      <c r="B99" s="90"/>
      <c r="C99" s="90"/>
      <c r="D99" s="60"/>
      <c r="E99" s="13"/>
      <c r="F99" s="34"/>
      <c r="G99" s="34"/>
    </row>
    <row r="100" spans="1:7" x14ac:dyDescent="0.3">
      <c r="A100" s="90"/>
      <c r="B100" s="90"/>
      <c r="C100" s="90"/>
      <c r="D100" s="60"/>
      <c r="E100" s="13"/>
      <c r="F100" s="34"/>
      <c r="G100" s="34"/>
    </row>
    <row r="101" spans="1:7" x14ac:dyDescent="0.3">
      <c r="A101" s="35"/>
      <c r="B101" s="35"/>
    </row>
    <row r="102" spans="1:7" x14ac:dyDescent="0.3">
      <c r="A102" s="56" t="s">
        <v>65</v>
      </c>
      <c r="B102" s="56"/>
      <c r="C102" s="56"/>
      <c r="D102" s="56"/>
      <c r="E102" s="56"/>
      <c r="F102" s="92" t="s">
        <v>94</v>
      </c>
      <c r="G102" s="93"/>
    </row>
    <row r="103" spans="1:7" x14ac:dyDescent="0.3">
      <c r="A103" s="56" t="s">
        <v>103</v>
      </c>
      <c r="B103" s="56"/>
      <c r="C103" s="56"/>
      <c r="D103" s="56"/>
      <c r="E103" s="56"/>
      <c r="F103" s="94"/>
      <c r="G103" s="95"/>
    </row>
    <row r="104" spans="1:7" x14ac:dyDescent="0.3">
      <c r="A104" s="56" t="s">
        <v>80</v>
      </c>
      <c r="B104" s="56"/>
      <c r="C104" s="56"/>
      <c r="D104" s="56"/>
      <c r="E104" s="56"/>
      <c r="F104" s="96"/>
      <c r="G104" s="97"/>
    </row>
  </sheetData>
  <mergeCells count="78">
    <mergeCell ref="A92:B92"/>
    <mergeCell ref="A93:B93"/>
    <mergeCell ref="F41:F43"/>
    <mergeCell ref="C34:C36"/>
    <mergeCell ref="A9:G9"/>
    <mergeCell ref="A74:B74"/>
    <mergeCell ref="A52:G52"/>
    <mergeCell ref="A62:G62"/>
    <mergeCell ref="A41:A43"/>
    <mergeCell ref="B26:C26"/>
    <mergeCell ref="B28:C28"/>
    <mergeCell ref="F34:F36"/>
    <mergeCell ref="D37:D39"/>
    <mergeCell ref="F37:F39"/>
    <mergeCell ref="E34:E36"/>
    <mergeCell ref="E37:E39"/>
    <mergeCell ref="F102:G104"/>
    <mergeCell ref="A25:B25"/>
    <mergeCell ref="A11:G11"/>
    <mergeCell ref="A1:G1"/>
    <mergeCell ref="A29:G29"/>
    <mergeCell ref="D34:D36"/>
    <mergeCell ref="A10:G10"/>
    <mergeCell ref="B2:G2"/>
    <mergeCell ref="B4:G4"/>
    <mergeCell ref="B6:G6"/>
    <mergeCell ref="B7:G7"/>
    <mergeCell ref="B8:G8"/>
    <mergeCell ref="C41:C43"/>
    <mergeCell ref="A37:A39"/>
    <mergeCell ref="C37:C39"/>
    <mergeCell ref="A76:B76"/>
    <mergeCell ref="A89:B89"/>
    <mergeCell ref="A81:G81"/>
    <mergeCell ref="A91:G91"/>
    <mergeCell ref="D41:D43"/>
    <mergeCell ref="A34:A36"/>
    <mergeCell ref="A65:B65"/>
    <mergeCell ref="A66:B66"/>
    <mergeCell ref="A67:B67"/>
    <mergeCell ref="A68:B68"/>
    <mergeCell ref="A77:B77"/>
    <mergeCell ref="A79:B79"/>
    <mergeCell ref="A82:B82"/>
    <mergeCell ref="A83:B83"/>
    <mergeCell ref="A84:B84"/>
    <mergeCell ref="A85:B85"/>
    <mergeCell ref="A88:B88"/>
    <mergeCell ref="A99:C99"/>
    <mergeCell ref="A100:C100"/>
    <mergeCell ref="A96:C96"/>
    <mergeCell ref="A95:C95"/>
    <mergeCell ref="A97:C97"/>
    <mergeCell ref="A98:C98"/>
    <mergeCell ref="A94:G94"/>
    <mergeCell ref="A27:B27"/>
    <mergeCell ref="B3:G3"/>
    <mergeCell ref="A70:B70"/>
    <mergeCell ref="A78:B78"/>
    <mergeCell ref="A87:B87"/>
    <mergeCell ref="A24:E24"/>
    <mergeCell ref="A51:E51"/>
    <mergeCell ref="A61:E61"/>
    <mergeCell ref="A71:E71"/>
    <mergeCell ref="A86:E86"/>
    <mergeCell ref="A80:E80"/>
    <mergeCell ref="A72:G72"/>
    <mergeCell ref="A69:B69"/>
    <mergeCell ref="A64:B64"/>
    <mergeCell ref="A63:B63"/>
    <mergeCell ref="F44:F46"/>
    <mergeCell ref="A75:B75"/>
    <mergeCell ref="E41:E43"/>
    <mergeCell ref="A44:A46"/>
    <mergeCell ref="C44:C46"/>
    <mergeCell ref="D44:D46"/>
    <mergeCell ref="E44:E46"/>
    <mergeCell ref="A73:B73"/>
  </mergeCells>
  <hyperlinks>
    <hyperlink ref="C93" r:id="rId1" xr:uid="{D294B853-6170-4FC2-BCD2-5639174C42E4}"/>
  </hyperlinks>
  <pageMargins left="0.70866141732283472" right="0.70866141732283472" top="0.74803149606299213" bottom="0.74803149606299213" header="0.31496062992125984" footer="0.31496062992125984"/>
  <pageSetup paperSize="8" scale="5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5</vt:i4>
      </vt:variant>
    </vt:vector>
  </HeadingPairs>
  <TitlesOfParts>
    <vt:vector size="6" baseType="lpstr">
      <vt:lpstr>ASW 2026</vt:lpstr>
      <vt:lpstr>'ASW 2026'!_Hlk126140111</vt:lpstr>
      <vt:lpstr>'ASW 2026'!_Hlk126140124</vt:lpstr>
      <vt:lpstr>'ASW 2026'!_Hlk126140145</vt:lpstr>
      <vt:lpstr>'ASW 2026'!_Hlk126140175</vt:lpstr>
      <vt:lpstr>'ASW 2026'!_Hlk126140446</vt:lpstr>
    </vt:vector>
  </TitlesOfParts>
  <Company>Febelgra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Marisa Bortolin</dc:creator>
  <cp:lastModifiedBy>Marisa Bortolin</cp:lastModifiedBy>
  <cp:lastPrinted>2023-04-21T11:21:46Z</cp:lastPrinted>
  <dcterms:created xsi:type="dcterms:W3CDTF">2023-04-18T11:51:59Z</dcterms:created>
  <dcterms:modified xsi:type="dcterms:W3CDTF">2026-02-20T08:40:36Z</dcterms:modified>
</cp:coreProperties>
</file>